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InkAnnotation="0" autoCompressPictures="0"/>
  <mc:AlternateContent xmlns:mc="http://schemas.openxmlformats.org/markup-compatibility/2006">
    <mc:Choice Requires="x15">
      <x15ac:absPath xmlns:x15ac="http://schemas.microsoft.com/office/spreadsheetml/2010/11/ac" url="https://ppc.sharepoint.com/sites/PPCBenchmarking/Shared Documents/General/APRM/2024 PRM - 2023 Data/"/>
    </mc:Choice>
  </mc:AlternateContent>
  <xr:revisionPtr revIDLastSave="7" documentId="8_{59A0A011-E8A5-407D-8102-9CE8B789953B}" xr6:coauthVersionLast="47" xr6:coauthVersionMax="47" xr10:uidLastSave="{9EDFDDD9-7BE9-4727-920E-7520AD72C4C0}"/>
  <bookViews>
    <workbookView xWindow="-110" yWindow="-110" windowWidth="19420" windowHeight="10420" xr2:uid="{00000000-000D-0000-FFFF-FFFF00000000}"/>
  </bookViews>
  <sheets>
    <sheet name="Cover" sheetId="5" r:id="rId1"/>
    <sheet name="Schedule 1" sheetId="4" r:id="rId2"/>
    <sheet name="Schedule 2" sheetId="1" r:id="rId3"/>
    <sheet name="Operating Ratios" sheetId="2" r:id="rId4"/>
    <sheet name="Ratio Descrip" sheetId="7" r:id="rId5"/>
  </sheets>
  <definedNames>
    <definedName name="_xlnm.Print_Area" localSheetId="3">'Operating Ratios'!$A$1:$D$27</definedName>
    <definedName name="_xlnm.Print_Area" localSheetId="1">'Schedule 1'!$A$1:$D$80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2" l="1"/>
  <c r="D27" i="2"/>
  <c r="C8" i="4" l="1"/>
  <c r="C12" i="4" s="1"/>
  <c r="D12" i="4" s="1"/>
  <c r="C11" i="4"/>
  <c r="C17" i="4"/>
  <c r="C23" i="4" s="1"/>
  <c r="C18" i="1"/>
  <c r="D14" i="2" s="1"/>
  <c r="A13" i="2"/>
  <c r="A14" i="2" s="1"/>
  <c r="A15" i="2" s="1"/>
  <c r="A16" i="2" s="1"/>
  <c r="A17" i="2" s="1"/>
  <c r="A18" i="2" s="1"/>
  <c r="A19" i="2" s="1"/>
  <c r="A20" i="2" s="1"/>
  <c r="A21" i="2" s="1"/>
  <c r="A22" i="2" s="1"/>
  <c r="A23" i="2" s="1"/>
  <c r="A24" i="2" s="1"/>
  <c r="A25" i="2" s="1"/>
  <c r="A26" i="2" s="1"/>
  <c r="A27" i="2" s="1"/>
  <c r="C27" i="4"/>
  <c r="C33" i="4"/>
  <c r="C48" i="4"/>
  <c r="C39" i="4"/>
  <c r="C44" i="4"/>
  <c r="C55" i="4"/>
  <c r="C65" i="4"/>
  <c r="C70" i="4"/>
  <c r="D70" i="4" s="1"/>
  <c r="C7" i="1"/>
  <c r="C9" i="1" s="1"/>
  <c r="D26" i="2" s="1"/>
  <c r="C13" i="1"/>
  <c r="C30" i="1"/>
  <c r="D3" i="2" s="1"/>
  <c r="D2" i="2"/>
  <c r="A3" i="2"/>
  <c r="A4" i="2"/>
  <c r="A5" i="2" s="1"/>
  <c r="A6" i="2" s="1"/>
  <c r="A7" i="2" s="1"/>
  <c r="A8" i="2" s="1"/>
  <c r="A9" i="2" s="1"/>
  <c r="A10" i="2" s="1"/>
  <c r="A11" i="2" s="1"/>
  <c r="D16" i="2"/>
  <c r="C25" i="1"/>
  <c r="D8" i="4"/>
  <c r="D20" i="4"/>
  <c r="D59" i="4" l="1"/>
  <c r="D67" i="4"/>
  <c r="D20" i="2"/>
  <c r="D39" i="4"/>
  <c r="D53" i="4"/>
  <c r="D41" i="4"/>
  <c r="D37" i="4"/>
  <c r="D4" i="4"/>
  <c r="D25" i="2"/>
  <c r="D24" i="4"/>
  <c r="D65" i="4"/>
  <c r="D12" i="2"/>
  <c r="D66" i="4"/>
  <c r="D49" i="4"/>
  <c r="D32" i="4"/>
  <c r="D16" i="4"/>
  <c r="D5" i="2"/>
  <c r="D33" i="4"/>
  <c r="D17" i="4"/>
  <c r="D71" i="4"/>
  <c r="D63" i="4"/>
  <c r="D45" i="4"/>
  <c r="D28" i="4"/>
  <c r="D44" i="4"/>
  <c r="C34" i="4"/>
  <c r="D34" i="4" s="1"/>
  <c r="D23" i="4"/>
  <c r="D3" i="4"/>
  <c r="D11" i="2"/>
  <c r="D6" i="4"/>
  <c r="D10" i="4"/>
  <c r="D14" i="4"/>
  <c r="D18" i="4"/>
  <c r="D22" i="4"/>
  <c r="D26" i="4"/>
  <c r="D30" i="4"/>
  <c r="D35" i="4"/>
  <c r="D43" i="4"/>
  <c r="D47" i="4"/>
  <c r="D51" i="4"/>
  <c r="D55" i="4"/>
  <c r="D61" i="4"/>
  <c r="D69" i="4"/>
  <c r="D75" i="4"/>
  <c r="D19" i="2"/>
  <c r="D7" i="4"/>
  <c r="D11" i="4"/>
  <c r="D19" i="4"/>
  <c r="D27" i="4"/>
  <c r="D36" i="4"/>
  <c r="D52" i="4"/>
  <c r="C79" i="4"/>
  <c r="D18" i="2" s="1"/>
  <c r="D5" i="4"/>
  <c r="D9" i="4"/>
  <c r="D13" i="4"/>
  <c r="D21" i="4"/>
  <c r="D25" i="4"/>
  <c r="D29" i="4"/>
  <c r="D38" i="4"/>
  <c r="D42" i="4"/>
  <c r="D46" i="4"/>
  <c r="D50" i="4"/>
  <c r="D54" i="4"/>
  <c r="D60" i="4"/>
  <c r="D64" i="4"/>
  <c r="D68" i="4"/>
  <c r="D73" i="4"/>
  <c r="D15" i="2"/>
  <c r="D24" i="2"/>
  <c r="D15" i="4"/>
  <c r="D31" i="4"/>
  <c r="D40" i="4"/>
  <c r="D48" i="4"/>
  <c r="D56" i="4"/>
  <c r="D62" i="4"/>
  <c r="D6" i="2"/>
  <c r="C57" i="4" l="1"/>
  <c r="C58" i="4" s="1"/>
  <c r="D58" i="4" s="1"/>
  <c r="D17" i="2"/>
  <c r="D4" i="2" l="1"/>
  <c r="C72" i="4"/>
  <c r="D72" i="4" s="1"/>
  <c r="D10" i="2"/>
  <c r="D13" i="2" s="1"/>
  <c r="D9" i="2"/>
  <c r="D7" i="2"/>
  <c r="D57" i="4"/>
  <c r="C74" i="4" l="1"/>
  <c r="C77" i="4"/>
  <c r="D74" i="4"/>
  <c r="D23" i="2"/>
  <c r="C76" i="4"/>
  <c r="D76" i="4" s="1"/>
  <c r="D21" i="2"/>
  <c r="D22" i="2"/>
  <c r="C78" i="4" l="1"/>
  <c r="D78" i="4" s="1"/>
  <c r="D77" i="4"/>
</calcChain>
</file>

<file path=xl/sharedStrings.xml><?xml version="1.0" encoding="utf-8"?>
<sst xmlns="http://schemas.openxmlformats.org/spreadsheetml/2006/main" count="328" uniqueCount="306">
  <si>
    <t xml:space="preserve"> SCHEDULE 2</t>
  </si>
  <si>
    <t xml:space="preserve"> SELECTED FINANCIAL DATA</t>
  </si>
  <si>
    <t>(Omit Cents)</t>
  </si>
  <si>
    <t>Accounts receivable (Trade Only)</t>
  </si>
  <si>
    <t>Current assets (Including #1 above)</t>
  </si>
  <si>
    <t>3A</t>
  </si>
  <si>
    <t xml:space="preserve">Gross property, plant and equipment </t>
  </si>
  <si>
    <t>3B</t>
  </si>
  <si>
    <t>3C</t>
  </si>
  <si>
    <t>Net Property Plant &amp; Equipment (Lines 3A-3B)</t>
  </si>
  <si>
    <t>Other Assets</t>
  </si>
  <si>
    <t>Total Assets (Lines 2+3C+4)</t>
  </si>
  <si>
    <t>6A</t>
  </si>
  <si>
    <t>6B</t>
  </si>
  <si>
    <t>Long Term Liabilities</t>
  </si>
  <si>
    <t>6C</t>
  </si>
  <si>
    <t>7A</t>
  </si>
  <si>
    <t xml:space="preserve">Total Number of Hourly Employees.  </t>
  </si>
  <si>
    <t>7B</t>
  </si>
  <si>
    <t>Total Number of Salaried Employees except Salespersons</t>
  </si>
  <si>
    <t>7C</t>
  </si>
  <si>
    <t>Total Number of Direct Salespersons (Employees only)</t>
  </si>
  <si>
    <t>7D</t>
  </si>
  <si>
    <t>Total Number of Brokered Salespersons</t>
  </si>
  <si>
    <t>7E</t>
  </si>
  <si>
    <t>Total Employees (Lines 7A+7B+7C)</t>
  </si>
  <si>
    <t>8A</t>
  </si>
  <si>
    <t>Total Payroll Wage and Bonus</t>
  </si>
  <si>
    <t>8B</t>
  </si>
  <si>
    <t>Total Payroll Taxes</t>
  </si>
  <si>
    <t>8C</t>
  </si>
  <si>
    <t>8D</t>
  </si>
  <si>
    <t>Total Workers Compensation Insurance</t>
  </si>
  <si>
    <t>8E</t>
  </si>
  <si>
    <t>Total retirement benefit</t>
  </si>
  <si>
    <t>8F</t>
  </si>
  <si>
    <t>9A</t>
  </si>
  <si>
    <t>Raw Material Inventory (year-end)</t>
  </si>
  <si>
    <t>9B</t>
  </si>
  <si>
    <t>Work in Process Inventory (year-end)</t>
  </si>
  <si>
    <t>9C</t>
  </si>
  <si>
    <t>Finished Goods Inventory (year-end)</t>
  </si>
  <si>
    <t>9D</t>
  </si>
  <si>
    <t>Supplies/Other Inventory (year-end)</t>
  </si>
  <si>
    <t>9E</t>
  </si>
  <si>
    <t>Total Inventory (Lines 9A+9B+9C+9D)</t>
  </si>
  <si>
    <t>Total Square Footage (Factory, Warehouse and Office)</t>
  </si>
  <si>
    <t>Total Tons Consumed</t>
  </si>
  <si>
    <t>Total Printing Press Hours</t>
  </si>
  <si>
    <t>Total Die Cutting/Blanking Press Hours</t>
  </si>
  <si>
    <t>Total Folder Gluer Hours</t>
  </si>
  <si>
    <t>Accumulated Depreciation (enter as a negative number)</t>
  </si>
  <si>
    <t>OPERATING RATIOS</t>
  </si>
  <si>
    <t>FORMULAS</t>
  </si>
  <si>
    <t>Current Ratio</t>
  </si>
  <si>
    <t xml:space="preserve">current assets/current liabilities </t>
  </si>
  <si>
    <t>Inventory To Working Capital</t>
  </si>
  <si>
    <t>total inventories/working capital</t>
  </si>
  <si>
    <t>Annual Turnover Of Inventory</t>
  </si>
  <si>
    <t>Annual Turnover Of Fixed Assets</t>
  </si>
  <si>
    <t>net sales/fixed assets</t>
  </si>
  <si>
    <t>Annual Turnover Of Total Assets</t>
  </si>
  <si>
    <t>net sales/total assets</t>
  </si>
  <si>
    <t>Sales Per Employee</t>
  </si>
  <si>
    <t>Sales Per Salesperson</t>
  </si>
  <si>
    <t>Fixed Assets Per Employee</t>
  </si>
  <si>
    <t>Payroll Percent To Sales</t>
  </si>
  <si>
    <t xml:space="preserve">Total Labor Costs to Sales </t>
  </si>
  <si>
    <t>Return On Net Worth Before Taxes</t>
  </si>
  <si>
    <t>net profit before taxes/net worth</t>
  </si>
  <si>
    <t>Return On Fixed Assets Before Taxes</t>
  </si>
  <si>
    <t>net profit before taxes/fixed assets</t>
  </si>
  <si>
    <t>Annual Shipping Expense As A Percent Of Annual Net Sales</t>
  </si>
  <si>
    <t>shipping expense/net sales</t>
  </si>
  <si>
    <t>Annual Warehousing Expense As A Percent Of Annual Net Sales</t>
  </si>
  <si>
    <t>warehousing expense/net sales</t>
  </si>
  <si>
    <t xml:space="preserve"> SCHEDULE 1</t>
  </si>
  <si>
    <t xml:space="preserve">% of </t>
  </si>
  <si>
    <t xml:space="preserve"> FOLDING PAPER BOX OPERATING STATEMENT</t>
  </si>
  <si>
    <t>sales</t>
  </si>
  <si>
    <t>1A</t>
  </si>
  <si>
    <t>Product sales</t>
  </si>
  <si>
    <t>1B</t>
  </si>
  <si>
    <t>Tooling Sales Dies, Plates and other Tooling Charges billed as a separate charge.</t>
  </si>
  <si>
    <t>1C</t>
  </si>
  <si>
    <t>Art &amp; Prep Charges billed as a separate charge</t>
  </si>
  <si>
    <t>1D</t>
  </si>
  <si>
    <t>Freight Charges billed as a separate charge</t>
  </si>
  <si>
    <t>1E</t>
  </si>
  <si>
    <t>Other Operating Sales</t>
  </si>
  <si>
    <t>1F</t>
  </si>
  <si>
    <t>Gross Sales (1A+1B+1C+1D+1E)</t>
  </si>
  <si>
    <t>1G</t>
  </si>
  <si>
    <t>Returns &amp; Allowances (net)</t>
  </si>
  <si>
    <t>1H</t>
  </si>
  <si>
    <t>Cash Discounts/Rebates Allowed</t>
  </si>
  <si>
    <t>1I</t>
  </si>
  <si>
    <t>Sales Deductions (1G+1H)</t>
  </si>
  <si>
    <t>1J</t>
  </si>
  <si>
    <t>Net Sales (1F-1I)</t>
  </si>
  <si>
    <t>2A</t>
  </si>
  <si>
    <t>Gross Paperboard</t>
  </si>
  <si>
    <t>2B</t>
  </si>
  <si>
    <t>Freight in</t>
  </si>
  <si>
    <t>2C</t>
  </si>
  <si>
    <t>Less Scrap Sales</t>
  </si>
  <si>
    <t>2D</t>
  </si>
  <si>
    <t>Change in Raw Board Inventory</t>
  </si>
  <si>
    <t>2E</t>
  </si>
  <si>
    <t>Net Paperboard (Lines 2A+2B-2C+2D)</t>
  </si>
  <si>
    <t xml:space="preserve">Press Applied Inks, Varnish &amp; Coatings </t>
  </si>
  <si>
    <t>Corrugated (For Outbound Shipments)</t>
  </si>
  <si>
    <t xml:space="preserve">Pallets, Skids &amp; Tops </t>
  </si>
  <si>
    <t>Other Materials</t>
  </si>
  <si>
    <t>Change in Other Raw Material Inventory (pertains to lines 3 through 6)</t>
  </si>
  <si>
    <t>Total Materials Used (Lines 2E+3+4+5+6+7)</t>
  </si>
  <si>
    <t>Factory Wages and Bonuses</t>
  </si>
  <si>
    <t>Wages Outside Workers, Temporary Help</t>
  </si>
  <si>
    <t>Factory Salaries and Bonuses</t>
  </si>
  <si>
    <t>Total Factory Wages and Salaries (lines 9A+9B+9C)</t>
  </si>
  <si>
    <t>Payroll Taxes</t>
  </si>
  <si>
    <t>11A</t>
  </si>
  <si>
    <t>Fringe Benefits excluding retirement</t>
  </si>
  <si>
    <t>11B</t>
  </si>
  <si>
    <t>Worker's Compensation</t>
  </si>
  <si>
    <t>11C</t>
  </si>
  <si>
    <t>Retirement</t>
  </si>
  <si>
    <t>11D</t>
  </si>
  <si>
    <t>Other</t>
  </si>
  <si>
    <t>11E</t>
  </si>
  <si>
    <t>Total Benefits (Lines 11A+11B+11C+11D)</t>
  </si>
  <si>
    <t>11F</t>
  </si>
  <si>
    <t>Total Manufacturing Wages, Taxes, Bonuses and Benefits (Lines 9D+10+11E)</t>
  </si>
  <si>
    <t>12A</t>
  </si>
  <si>
    <t>Factory Depreciation &amp; Amortization</t>
  </si>
  <si>
    <t>12B</t>
  </si>
  <si>
    <t>Machinery &amp; Equipment Leases</t>
  </si>
  <si>
    <t>12C</t>
  </si>
  <si>
    <t>12D</t>
  </si>
  <si>
    <t>12E</t>
  </si>
  <si>
    <t>Total Depreciation &amp; Amortization and Lease/Rents (Lines 12A+12B+12C+12D)</t>
  </si>
  <si>
    <t>13A</t>
  </si>
  <si>
    <t>Maintenance Salaries, Wages &amp; Benefits</t>
  </si>
  <si>
    <t>13B</t>
  </si>
  <si>
    <t>Outside Repairs</t>
  </si>
  <si>
    <t>13C</t>
  </si>
  <si>
    <t>Purchased Maintenance Parts &amp; Supplies</t>
  </si>
  <si>
    <t>13D</t>
  </si>
  <si>
    <t>Non-capitalized Small Tools &amp; Other</t>
  </si>
  <si>
    <t>13E</t>
  </si>
  <si>
    <t>Total Maintenance (Lines 13A+13B+13C+13D)</t>
  </si>
  <si>
    <t>Manufacturing Supplies (consumable in the process)</t>
  </si>
  <si>
    <t>Building Supplies</t>
  </si>
  <si>
    <t>Overhead</t>
  </si>
  <si>
    <t>Total Other Manufacturing Expense (Lines 14 +15 +16)</t>
  </si>
  <si>
    <t>18A</t>
  </si>
  <si>
    <t>Shipping Salaries, Wages &amp; Benefits</t>
  </si>
  <si>
    <t>18B</t>
  </si>
  <si>
    <t>Trucking Expense</t>
  </si>
  <si>
    <t>18C</t>
  </si>
  <si>
    <t>Shipping Depreciation/Amortization</t>
  </si>
  <si>
    <t>18D</t>
  </si>
  <si>
    <t>Shipping Supplies</t>
  </si>
  <si>
    <t>18E</t>
  </si>
  <si>
    <t>18F</t>
  </si>
  <si>
    <t>Freight Out (Customer Freight)</t>
  </si>
  <si>
    <t>18G</t>
  </si>
  <si>
    <t>Total Shipping Costs (Lines 18A+18B+18C +18D+18E+18F)</t>
  </si>
  <si>
    <t>Change in Inventory WIP/FG</t>
  </si>
  <si>
    <t>Gross Profit (Line 1J-20)</t>
  </si>
  <si>
    <t>22A</t>
  </si>
  <si>
    <t>Sales Salaries, Wages &amp; Benefits</t>
  </si>
  <si>
    <t>22B</t>
  </si>
  <si>
    <t>Customer Service Salaries, Wages &amp; Benefits</t>
  </si>
  <si>
    <t>22C</t>
  </si>
  <si>
    <t>External Commissions</t>
  </si>
  <si>
    <t>22D</t>
  </si>
  <si>
    <t>Selling T&amp;E, Autos</t>
  </si>
  <si>
    <t>22E</t>
  </si>
  <si>
    <t>Selling Depreciation &amp; Amortization</t>
  </si>
  <si>
    <t>22F</t>
  </si>
  <si>
    <t>22G</t>
  </si>
  <si>
    <t>Total Selling Expense (Lines 22A+22B+22C+ 22D+22E+22F)</t>
  </si>
  <si>
    <t>23A</t>
  </si>
  <si>
    <t>Administrative Salaries, Wages &amp; Benefits</t>
  </si>
  <si>
    <t>23B</t>
  </si>
  <si>
    <t>General (non-sales) Depreciation &amp; Amortization</t>
  </si>
  <si>
    <t>23C</t>
  </si>
  <si>
    <t>Property Taxes Attributable to S,G,&amp;A</t>
  </si>
  <si>
    <t>23D</t>
  </si>
  <si>
    <t>23E</t>
  </si>
  <si>
    <t>Total General Administrative Expense (Lines 23A+23B +23C+23D)</t>
  </si>
  <si>
    <t>Interest</t>
  </si>
  <si>
    <t xml:space="preserve">24A </t>
  </si>
  <si>
    <t>Operating Income  (Line 21-22G-23E-24)</t>
  </si>
  <si>
    <t>Income taxes</t>
  </si>
  <si>
    <t>Net Income After Taxes (Line 26-27)</t>
  </si>
  <si>
    <t>EBITDA (Lines 29+23B+22E+18C+12A)</t>
  </si>
  <si>
    <t>MANAGEMENT QUESTIONNAIRE</t>
  </si>
  <si>
    <t>Please return to:</t>
  </si>
  <si>
    <t xml:space="preserve">It is understood that the information submitted is for the compilation of the </t>
  </si>
  <si>
    <t>Data Contact:</t>
  </si>
  <si>
    <t xml:space="preserve">  Name:</t>
  </si>
  <si>
    <t xml:space="preserve">  Title:</t>
  </si>
  <si>
    <t xml:space="preserve">  Company:</t>
  </si>
  <si>
    <t xml:space="preserve">  Phone:</t>
  </si>
  <si>
    <t xml:space="preserve">  E-mail:</t>
  </si>
  <si>
    <t xml:space="preserve">  Name(s):</t>
  </si>
  <si>
    <t xml:space="preserve">  E-mail(s):</t>
  </si>
  <si>
    <t>Facility Lease/Rent</t>
  </si>
  <si>
    <t>Warehouse Lease/Rent</t>
  </si>
  <si>
    <t>Shipping Repairs</t>
  </si>
  <si>
    <t>Financial Terms &amp; Ratio Definition Chart</t>
  </si>
  <si>
    <t>Ratios</t>
  </si>
  <si>
    <t>Definition/Significance</t>
  </si>
  <si>
    <t>Debt to Equity</t>
  </si>
  <si>
    <t>total liabilities/equity</t>
  </si>
  <si>
    <t xml:space="preserve">Note: Data for lines in Blue are optional. </t>
  </si>
  <si>
    <t>cost of goods sold/total inventories</t>
  </si>
  <si>
    <t>raw material inventory/(cost of goods sold/365)</t>
  </si>
  <si>
    <t>work in process/(cost of goods sold/365)</t>
  </si>
  <si>
    <t>finished goods/(cost of goods sold/365)</t>
  </si>
  <si>
    <t>total inventory/(cost of goods sold/365)</t>
  </si>
  <si>
    <t>Days of Raw Materials Inventory</t>
  </si>
  <si>
    <t>Days of Work In Process Inventory</t>
  </si>
  <si>
    <t>Days of Finished Goods Inventory</t>
  </si>
  <si>
    <t>Days of Total Inventory (DINV)</t>
  </si>
  <si>
    <t>Days of Accounts Receivable (DAR)</t>
  </si>
  <si>
    <t>Days of Accounts Payable (DAP)</t>
  </si>
  <si>
    <t>accounts receivables/(sales/365)</t>
  </si>
  <si>
    <t>accounts payables/(sales/365)</t>
  </si>
  <si>
    <t xml:space="preserve">Cash to Cash Cycle </t>
  </si>
  <si>
    <t>(DINV + DAR - DAP)</t>
  </si>
  <si>
    <t>6D</t>
  </si>
  <si>
    <t>Accounts Payables (Trade Only)</t>
  </si>
  <si>
    <t>Current Liabilities (Including #6A above)</t>
  </si>
  <si>
    <t>Return On Total Assets Before Taxes</t>
  </si>
  <si>
    <t>net profit before taxes/total assets</t>
  </si>
  <si>
    <t>Annual Turnover of Fixed Assest</t>
  </si>
  <si>
    <t>Return of Total Assets Before Taxes</t>
  </si>
  <si>
    <t>Debt to Equity Ratio</t>
  </si>
  <si>
    <t>Days of Sales in Raw Materials Inventory</t>
  </si>
  <si>
    <t>Days of Sales in Work in Progress Inventory</t>
  </si>
  <si>
    <t>Days of Sales in Finished Goods Inventory</t>
  </si>
  <si>
    <t>Days of Sales in Total  Inventory (DINV)</t>
  </si>
  <si>
    <t>Days of Sales in Accounts Receivables (DAR)</t>
  </si>
  <si>
    <t>Days of Sales in Accounts Payables (DAP)</t>
  </si>
  <si>
    <t>Cash to Cash Cycle (DINV+DAR-DAP)</t>
  </si>
  <si>
    <t xml:space="preserve">A financial measure of how many days it takes a company to pay its trade creditors on goods sold. Generally, the lower (shorter) the number the better. </t>
  </si>
  <si>
    <t>net sales/number of employees</t>
  </si>
  <si>
    <t>net sales/number of sales employees</t>
  </si>
  <si>
    <t>net fixed assets/number of employees</t>
  </si>
  <si>
    <t>total payroll/net sales</t>
  </si>
  <si>
    <t>total payroll &amp; benefits/net sales</t>
  </si>
  <si>
    <t>INSTRUCTIONS:</t>
  </si>
  <si>
    <t>meant to be subtracted from a prior figure.</t>
  </si>
  <si>
    <t>EBIT (Line 26 +24)</t>
  </si>
  <si>
    <t>Net Profit Before Taxes (Line 24A-25)</t>
  </si>
  <si>
    <t>that are meant to be subtracted from a prior figure.</t>
  </si>
  <si>
    <t>MSF</t>
  </si>
  <si>
    <t>Report in whole dollars</t>
  </si>
  <si>
    <t xml:space="preserve"># of Cartons Sold </t>
  </si>
  <si>
    <t>My operations are sheetfed or webfed</t>
  </si>
  <si>
    <t>My Fiscal Year Ends December 31st or specify</t>
  </si>
  <si>
    <t>My company is integrated or independent</t>
  </si>
  <si>
    <t>Please answer the following:</t>
  </si>
  <si>
    <t>Cost of Goods Sold (Lines 8+11F+12E+13E+17+18G+19)</t>
  </si>
  <si>
    <t>Who from your company should receive the Report?</t>
  </si>
  <si>
    <t>Other Income/Expense (enter a negative number if an expense)</t>
  </si>
  <si>
    <t>Value Added Per Salesperson</t>
  </si>
  <si>
    <t>Value Added (Line 1J-8)</t>
  </si>
  <si>
    <t>8G</t>
  </si>
  <si>
    <t>Total Wage and Benefits (Lines 8A+8B+8C+8D+8E+8F)</t>
  </si>
  <si>
    <t>Total Medical and Other Benefits (except retirement) of Hourly Employees</t>
  </si>
  <si>
    <t>Total Medical and Other Benefits (except retirement) of Salary &amp; Direct Salesperson Employees</t>
  </si>
  <si>
    <t>Total Medical and Other Benefits (except retirement) of Hourly Employees / Total # of Hourly employees</t>
  </si>
  <si>
    <t>Average Medical &amp; Other Benefits Cost Per Hourly Employee</t>
  </si>
  <si>
    <t>Value Added Per Employee</t>
  </si>
  <si>
    <r>
      <t xml:space="preserve"> Total current assets divided by total current liabilities is a measure of a company’s ability to pay its short term obligations in the normal course of business. Those assets that are expected to be converted to cash, sold or consumed in the normal business cycle should be sufficient to liquidate liabilities due within the current fiscal year or the business’ normal operating cycle. While a higher ratio can sometimes mean slow receivable collection or excess inventory, it is generally favorable to have a higher current ratio.  </t>
    </r>
    <r>
      <rPr>
        <b/>
        <sz val="10"/>
        <rFont val="Montserrat"/>
      </rPr>
      <t>A less than 1:1 ratio could call into question a company’s ability to pay its short term obligations within terms.</t>
    </r>
  </si>
  <si>
    <r>
      <t xml:space="preserve">This ratio tells how much of a company's funds are tied up in inventory. It is preferable to run your business with as little inventory as possible on hand, while not affecting potential sales opportunities.   </t>
    </r>
    <r>
      <rPr>
        <b/>
        <sz val="10"/>
        <rFont val="Montserrat"/>
      </rPr>
      <t>If this number is high compared to the average for your industry, it could mean your business is carrying too much inventory. A low ratio is preferred.</t>
    </r>
  </si>
  <si>
    <r>
      <t xml:space="preserve">This ratio shows how efficiently the company is managing its production, warehousing, and distribution of product.  </t>
    </r>
    <r>
      <rPr>
        <b/>
        <sz val="10"/>
        <rFont val="Montserrat"/>
      </rPr>
      <t>Higher ratios are generally thought to be better.</t>
    </r>
    <r>
      <rPr>
        <sz val="10"/>
        <rFont val="Montserrat"/>
      </rPr>
      <t xml:space="preserve">  A low inventory turnover rate, on the other hand, means that the company is paying to keep a large inventory.  Generally, a high turnover is preferred.  However, for the purpose of this report, it must be cautioned that only the year-end inventory figures submitted on the questionnaire form were used.  Firms having widely fluctuating inventories throughout the year should consider using an average inventory figure for this computation.</t>
    </r>
  </si>
  <si>
    <r>
      <t xml:space="preserve">This ratio shows the efficiency with which fixed assets are employed in the production of sales.  </t>
    </r>
    <r>
      <rPr>
        <b/>
        <sz val="10"/>
        <rFont val="Montserrat"/>
      </rPr>
      <t xml:space="preserve">Higher ratios are generally thought to be better.   </t>
    </r>
    <r>
      <rPr>
        <sz val="10"/>
        <rFont val="Montserrat"/>
      </rPr>
      <t>A low turnover would indicate that the firm is not using its fixed assets to as high a percentage of capacity (excess capacity) as other firms in the industry.</t>
    </r>
  </si>
  <si>
    <r>
      <t xml:space="preserve">This ratio shows the efficiency with which total assets are employed in the production of sales.  </t>
    </r>
    <r>
      <rPr>
        <b/>
        <sz val="10"/>
        <rFont val="Montserrat"/>
      </rPr>
      <t xml:space="preserve">Higher ratios are generally thought to be better.  </t>
    </r>
    <r>
      <rPr>
        <sz val="10"/>
        <rFont val="Montserrat"/>
      </rPr>
      <t>A ratio very high in comparison to  the industry may indicate over trading on assets.  A low ratio may indicate excessive investment.</t>
    </r>
  </si>
  <si>
    <r>
      <t xml:space="preserve">A financial measure of a company's performance of how long it takes a company to turn its raw materials inventory into sales. </t>
    </r>
    <r>
      <rPr>
        <b/>
        <sz val="10"/>
        <rFont val="Montserrat"/>
      </rPr>
      <t>Generally, the lower (shorter) the number the better.</t>
    </r>
  </si>
  <si>
    <r>
      <t xml:space="preserve">A financial measure of a company's performance of how long it takes a company to turn its work in progress inventory into sales. </t>
    </r>
    <r>
      <rPr>
        <b/>
        <sz val="10"/>
        <rFont val="Montserrat"/>
      </rPr>
      <t>Generally, the lower (shorter) the number the better.</t>
    </r>
  </si>
  <si>
    <r>
      <t xml:space="preserve">A financial measure of a company's performance of how long it takes a company to turn its finished goods inventory into sales. </t>
    </r>
    <r>
      <rPr>
        <b/>
        <sz val="10"/>
        <rFont val="Montserrat"/>
      </rPr>
      <t>Generally, the lower (shorter) the number the better.</t>
    </r>
  </si>
  <si>
    <r>
      <t xml:space="preserve">A financial measure of a company's performance of how long it takes a company to turn its total inventory into sales. </t>
    </r>
    <r>
      <rPr>
        <b/>
        <sz val="10"/>
        <rFont val="Montserrat"/>
      </rPr>
      <t>Generally, the lower (shorter) the number the better.</t>
    </r>
  </si>
  <si>
    <r>
      <t xml:space="preserve">A financial measure of how many days it takes a company to collect payments on goods sold. </t>
    </r>
    <r>
      <rPr>
        <b/>
        <sz val="10"/>
        <rFont val="Montserrat"/>
      </rPr>
      <t>Generally, the lower (shorter) the number the better.</t>
    </r>
    <r>
      <rPr>
        <sz val="10"/>
        <rFont val="Montserrat"/>
      </rPr>
      <t xml:space="preserve"> A higher number might indicate collection problems and pressure on cash flows.</t>
    </r>
  </si>
  <si>
    <r>
      <t>This financial measure indicates the time it takes a company to convert its activities requiring cash into cash returns.</t>
    </r>
    <r>
      <rPr>
        <b/>
        <sz val="10"/>
        <rFont val="Montserrat"/>
      </rPr>
      <t xml:space="preserve"> A shorter cycle is better.</t>
    </r>
  </si>
  <si>
    <r>
      <t xml:space="preserve">Return on net worth ratio measures the ability of a company’s management to realize an adequate return on the capital invested by the owners in the company.  </t>
    </r>
    <r>
      <rPr>
        <b/>
        <sz val="10"/>
        <rFont val="Montserrat"/>
      </rPr>
      <t>Higher is generally better.</t>
    </r>
  </si>
  <si>
    <r>
      <t xml:space="preserve">This key profitability ratio measures the amount of profit made per dollar of assets owned. Generally </t>
    </r>
    <r>
      <rPr>
        <b/>
        <sz val="10"/>
        <rFont val="Montserrat"/>
      </rPr>
      <t>higher is better.</t>
    </r>
  </si>
  <si>
    <r>
      <t xml:space="preserve">This ratio measures how effectively a company can generate earnings for its long-term assets such as land and machinery.  </t>
    </r>
    <r>
      <rPr>
        <b/>
        <sz val="10"/>
        <rFont val="Montserrat"/>
      </rPr>
      <t>Higher is generally better.</t>
    </r>
  </si>
  <si>
    <r>
      <t xml:space="preserve">A company's debt to equity ratio indicates the extent to which the company is leveraged, or financed by long term debt. A higher ratio might indicate liquidity issues. </t>
    </r>
    <r>
      <rPr>
        <b/>
        <sz val="10"/>
        <rFont val="Montserrat"/>
      </rPr>
      <t>Lower is generally better.</t>
    </r>
  </si>
  <si>
    <t>Report in whole dollars.</t>
  </si>
  <si>
    <r>
      <t xml:space="preserve">Total Liabilities (Lines 6B+6C) </t>
    </r>
    <r>
      <rPr>
        <b/>
        <sz val="14"/>
        <rFont val="Montserrat"/>
      </rPr>
      <t>*</t>
    </r>
  </si>
  <si>
    <r>
      <t xml:space="preserve">Leave blank any cells that you do not have data for - </t>
    </r>
    <r>
      <rPr>
        <b/>
        <sz val="12"/>
        <rFont val="Montserrat"/>
      </rPr>
      <t>do not use zeros</t>
    </r>
  </si>
  <si>
    <r>
      <t xml:space="preserve">Only use brackets to denote negative values - </t>
    </r>
    <r>
      <rPr>
        <b/>
        <sz val="12"/>
        <rFont val="Montserrat"/>
      </rPr>
      <t xml:space="preserve">do not use brackets for positive figures  </t>
    </r>
  </si>
  <si>
    <r>
      <t xml:space="preserve">Performance Report for Management only and will be held </t>
    </r>
    <r>
      <rPr>
        <b/>
        <i/>
        <u/>
        <sz val="12"/>
        <rFont val="Montserrat"/>
      </rPr>
      <t>strictly confidential</t>
    </r>
    <r>
      <rPr>
        <b/>
        <i/>
        <sz val="12"/>
        <rFont val="Montserrat"/>
      </rPr>
      <t xml:space="preserve">. </t>
    </r>
  </si>
  <si>
    <r>
      <t xml:space="preserve">Filll in the data necessary in tabs </t>
    </r>
    <r>
      <rPr>
        <b/>
        <sz val="12"/>
        <rFont val="Montserrat"/>
      </rPr>
      <t>Schedule 1</t>
    </r>
    <r>
      <rPr>
        <sz val="12"/>
        <rFont val="Montserrat"/>
      </rPr>
      <t xml:space="preserve"> and </t>
    </r>
    <r>
      <rPr>
        <b/>
        <sz val="12"/>
        <rFont val="Montserrat"/>
      </rPr>
      <t>Schedule 2</t>
    </r>
  </si>
  <si>
    <r>
      <t xml:space="preserve">Only use brackets to denote negative values - </t>
    </r>
    <r>
      <rPr>
        <b/>
        <sz val="12"/>
        <rFont val="Montserrat"/>
      </rPr>
      <t xml:space="preserve">do not use brackets for positive figures that are </t>
    </r>
  </si>
  <si>
    <t>Please email excel file to Kyra Slocum - benchmarking@paperbox.org</t>
  </si>
  <si>
    <t>benchmarking@paperbox.org</t>
  </si>
  <si>
    <t>Please email excel file to benchmarking@paperbox.org</t>
  </si>
  <si>
    <t xml:space="preserve">2024 PERFORMANCE REPORT FOR </t>
  </si>
  <si>
    <t>2023 Dollars</t>
  </si>
  <si>
    <t>Please return no later than April 30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</si>
</sst>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quot;times&quot;"/>
    <numFmt numFmtId="165" formatCode="&quot;$&quot;#,##0"/>
    <numFmt numFmtId="166" formatCode="0.0%"/>
    <numFmt numFmtId="167" formatCode="0.0"/>
  </numFmts>
  <fonts count="41" x14ac:knownFonts="1">
    <font>
      <sz val="10"/>
      <name val="Arial"/>
    </font>
    <font>
      <b/>
      <sz val="10"/>
      <name val="Arial"/>
      <family val="2"/>
    </font>
    <font>
      <sz val="10"/>
      <name val="Arial"/>
      <family val="2"/>
    </font>
    <font>
      <sz val="8"/>
      <name val="Arial"/>
      <family val="2"/>
    </font>
    <font>
      <sz val="10"/>
      <color indexed="12"/>
      <name val="Arial"/>
      <family val="2"/>
    </font>
    <font>
      <sz val="10"/>
      <color indexed="48"/>
      <name val="Arial"/>
      <family val="2"/>
    </font>
    <font>
      <b/>
      <sz val="10"/>
      <color indexed="10"/>
      <name val="Arial"/>
      <family val="2"/>
    </font>
    <font>
      <sz val="14"/>
      <color indexed="50"/>
      <name val="Arial"/>
      <family val="2"/>
    </font>
    <font>
      <sz val="9"/>
      <name val="Arial"/>
      <family val="2"/>
    </font>
    <font>
      <b/>
      <sz val="14"/>
      <color indexed="17"/>
      <name val="Montserrat"/>
    </font>
    <font>
      <sz val="14"/>
      <color indexed="56"/>
      <name val="Montserrat"/>
    </font>
    <font>
      <b/>
      <sz val="12"/>
      <name val="Montserrat"/>
    </font>
    <font>
      <sz val="11"/>
      <name val="Montserrat"/>
    </font>
    <font>
      <sz val="10"/>
      <name val="Montserrat"/>
    </font>
    <font>
      <b/>
      <sz val="10"/>
      <name val="Montserrat"/>
    </font>
    <font>
      <b/>
      <sz val="14"/>
      <name val="Montserrat"/>
    </font>
    <font>
      <b/>
      <sz val="10"/>
      <color indexed="18"/>
      <name val="Montserrat"/>
    </font>
    <font>
      <b/>
      <sz val="10"/>
      <color indexed="12"/>
      <name val="Montserrat"/>
    </font>
    <font>
      <b/>
      <u/>
      <sz val="14"/>
      <name val="Montserrat"/>
    </font>
    <font>
      <sz val="12"/>
      <name val="Montserrat"/>
    </font>
    <font>
      <sz val="10"/>
      <color indexed="12"/>
      <name val="Montserrat"/>
    </font>
    <font>
      <sz val="10"/>
      <color indexed="48"/>
      <name val="Montserrat"/>
    </font>
    <font>
      <b/>
      <sz val="22"/>
      <color indexed="17"/>
      <name val="Montserrat"/>
    </font>
    <font>
      <sz val="10"/>
      <color indexed="17"/>
      <name val="Montserrat"/>
    </font>
    <font>
      <b/>
      <sz val="10"/>
      <color indexed="17"/>
      <name val="Montserrat"/>
    </font>
    <font>
      <b/>
      <sz val="20"/>
      <color indexed="17"/>
      <name val="Montserrat"/>
    </font>
    <font>
      <sz val="14"/>
      <color indexed="17"/>
      <name val="Montserrat"/>
    </font>
    <font>
      <sz val="16"/>
      <color indexed="17"/>
      <name val="Montserrat"/>
    </font>
    <font>
      <sz val="24"/>
      <color indexed="17"/>
      <name val="Montserrat"/>
    </font>
    <font>
      <sz val="14"/>
      <name val="Montserrat"/>
    </font>
    <font>
      <sz val="16"/>
      <name val="Montserrat"/>
    </font>
    <font>
      <sz val="24"/>
      <name val="Montserrat"/>
    </font>
    <font>
      <b/>
      <i/>
      <sz val="12"/>
      <name val="Montserrat"/>
    </font>
    <font>
      <b/>
      <u/>
      <sz val="12"/>
      <color indexed="17"/>
      <name val="Montserrat"/>
    </font>
    <font>
      <b/>
      <i/>
      <sz val="18"/>
      <color indexed="17"/>
      <name val="Montserrat"/>
    </font>
    <font>
      <b/>
      <i/>
      <sz val="12"/>
      <color indexed="17"/>
      <name val="Montserrat"/>
    </font>
    <font>
      <b/>
      <i/>
      <sz val="18"/>
      <name val="Montserrat"/>
    </font>
    <font>
      <i/>
      <sz val="12"/>
      <name val="Montserrat"/>
    </font>
    <font>
      <b/>
      <i/>
      <u/>
      <sz val="12"/>
      <name val="Montserrat"/>
    </font>
    <font>
      <i/>
      <u/>
      <sz val="12"/>
      <name val="Montserrat"/>
    </font>
    <font>
      <b/>
      <sz val="16"/>
      <name val="Montserrat"/>
    </font>
  </fonts>
  <fills count="3">
    <fill>
      <patternFill patternType="none"/>
    </fill>
    <fill>
      <patternFill patternType="gray125"/>
    </fill>
    <fill>
      <patternFill patternType="solid">
        <fgColor indexed="13"/>
        <bgColor indexed="64"/>
      </patternFill>
    </fill>
  </fills>
  <borders count="44">
    <border>
      <left/>
      <right/>
      <top/>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style="medium">
        <color auto="1"/>
      </left>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auto="1"/>
      </top>
      <bottom/>
      <diagonal/>
    </border>
  </borders>
  <cellStyleXfs count="1">
    <xf numFmtId="0" fontId="0" fillId="0" borderId="0"/>
  </cellStyleXfs>
  <cellXfs count="180">
    <xf numFmtId="0" fontId="0" fillId="0" borderId="0" xfId="0"/>
    <xf numFmtId="0" fontId="2" fillId="0" borderId="0" xfId="0" applyFont="1" applyAlignment="1">
      <alignment horizontal="left" vertical="top" wrapText="1"/>
    </xf>
    <xf numFmtId="0" fontId="2" fillId="0" borderId="0" xfId="0" applyFont="1"/>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lignment horizontal="centerContinuous" wrapText="1"/>
    </xf>
    <xf numFmtId="0" fontId="2" fillId="0" borderId="0" xfId="0" applyFont="1" applyProtection="1">
      <protection locked="0"/>
    </xf>
    <xf numFmtId="0" fontId="1" fillId="0" borderId="0" xfId="0" applyFont="1"/>
    <xf numFmtId="0" fontId="4" fillId="0" borderId="0" xfId="0" applyFont="1" applyProtection="1">
      <protection locked="0"/>
    </xf>
    <xf numFmtId="0" fontId="1" fillId="0" borderId="0" xfId="0" applyFont="1" applyProtection="1">
      <protection locked="0"/>
    </xf>
    <xf numFmtId="0" fontId="5" fillId="0" borderId="0" xfId="0" applyFont="1" applyProtection="1">
      <protection locked="0"/>
    </xf>
    <xf numFmtId="0" fontId="2" fillId="0" borderId="0" xfId="0" applyFont="1" applyAlignment="1" applyProtection="1">
      <alignment horizontal="center"/>
      <protection locked="0"/>
    </xf>
    <xf numFmtId="0" fontId="2" fillId="0" borderId="0" xfId="0" applyFont="1" applyAlignment="1">
      <alignment horizontal="center"/>
    </xf>
    <xf numFmtId="0" fontId="7" fillId="0" borderId="0" xfId="0" applyFont="1" applyAlignment="1">
      <alignment horizontal="left"/>
    </xf>
    <xf numFmtId="0" fontId="7" fillId="0" borderId="0" xfId="0" applyFont="1"/>
    <xf numFmtId="0" fontId="8" fillId="0" borderId="0" xfId="0" applyFont="1"/>
    <xf numFmtId="0" fontId="6" fillId="0" borderId="0" xfId="0" applyFont="1"/>
    <xf numFmtId="0" fontId="9" fillId="0" borderId="0" xfId="0" applyFont="1" applyAlignment="1">
      <alignment horizontal="centerContinuous" vertical="center"/>
    </xf>
    <xf numFmtId="0" fontId="10" fillId="0" borderId="0" xfId="0" applyFont="1" applyAlignment="1">
      <alignment horizontal="centerContinuous" vertical="center"/>
    </xf>
    <xf numFmtId="0" fontId="11" fillId="0" borderId="10" xfId="0" applyFont="1" applyBorder="1" applyAlignment="1">
      <alignment horizontal="center" vertical="top" wrapText="1"/>
    </xf>
    <xf numFmtId="0" fontId="11" fillId="0" borderId="12" xfId="0" applyFont="1" applyBorder="1" applyAlignment="1">
      <alignment horizontal="center" vertical="center"/>
    </xf>
    <xf numFmtId="0" fontId="12" fillId="0" borderId="27" xfId="0" applyFont="1" applyBorder="1" applyAlignment="1">
      <alignment horizontal="left" vertical="center" wrapText="1"/>
    </xf>
    <xf numFmtId="0" fontId="13" fillId="0" borderId="30" xfId="0" applyFont="1" applyBorder="1" applyAlignment="1">
      <alignment horizontal="left" vertical="center" wrapText="1"/>
    </xf>
    <xf numFmtId="0" fontId="12" fillId="0" borderId="15" xfId="0" applyFont="1" applyBorder="1" applyAlignment="1">
      <alignment horizontal="left" vertical="center" wrapText="1"/>
    </xf>
    <xf numFmtId="0" fontId="12" fillId="0" borderId="13" xfId="0" applyFont="1" applyBorder="1" applyAlignment="1">
      <alignment horizontal="left" vertical="center" wrapText="1"/>
    </xf>
    <xf numFmtId="0" fontId="13" fillId="0" borderId="31" xfId="0" applyFont="1" applyBorder="1" applyAlignment="1">
      <alignment horizontal="left" vertical="center" wrapText="1"/>
    </xf>
    <xf numFmtId="0" fontId="12" fillId="0" borderId="28" xfId="0" applyFont="1" applyBorder="1" applyAlignment="1">
      <alignment horizontal="left" vertical="center" wrapText="1"/>
    </xf>
    <xf numFmtId="0" fontId="13" fillId="0" borderId="29" xfId="0" applyFont="1" applyBorder="1" applyAlignment="1">
      <alignment horizontal="left" vertical="top" wrapText="1"/>
    </xf>
    <xf numFmtId="0" fontId="13" fillId="0" borderId="30" xfId="0" applyFont="1" applyBorder="1" applyAlignment="1">
      <alignment vertical="center" wrapText="1"/>
    </xf>
    <xf numFmtId="0" fontId="13" fillId="0" borderId="30" xfId="0" applyFont="1" applyBorder="1" applyAlignment="1">
      <alignment wrapText="1"/>
    </xf>
    <xf numFmtId="0" fontId="12" fillId="0" borderId="23" xfId="0" applyFont="1" applyBorder="1" applyAlignment="1">
      <alignment horizontal="left" vertical="center" wrapText="1"/>
    </xf>
    <xf numFmtId="0" fontId="12" fillId="0" borderId="7" xfId="0" applyFont="1" applyBorder="1" applyAlignment="1">
      <alignment horizontal="left" vertical="center" wrapText="1"/>
    </xf>
    <xf numFmtId="0" fontId="13" fillId="0" borderId="9" xfId="0" applyFont="1" applyBorder="1" applyAlignment="1">
      <alignment horizontal="left" vertical="top" wrapText="1"/>
    </xf>
    <xf numFmtId="0" fontId="12" fillId="0" borderId="22" xfId="0" applyFont="1" applyBorder="1" applyAlignment="1">
      <alignment horizontal="left" vertical="center" wrapText="1"/>
    </xf>
    <xf numFmtId="0" fontId="14" fillId="0" borderId="10" xfId="0" applyFont="1" applyBorder="1" applyAlignment="1">
      <alignment horizontal="centerContinuous" vertical="top" wrapText="1"/>
    </xf>
    <xf numFmtId="0" fontId="14" fillId="0" borderId="11" xfId="0" applyFont="1" applyBorder="1" applyAlignment="1">
      <alignment horizontal="centerContinuous" vertical="top" wrapText="1"/>
    </xf>
    <xf numFmtId="0" fontId="14" fillId="0" borderId="11" xfId="0" applyFont="1" applyBorder="1" applyAlignment="1">
      <alignment horizontal="center" vertical="top"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164" fontId="13" fillId="0" borderId="14" xfId="0" applyNumberFormat="1" applyFont="1" applyBorder="1" applyAlignment="1">
      <alignment horizontal="right" vertical="top"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164" fontId="13" fillId="0" borderId="16" xfId="0" applyNumberFormat="1" applyFont="1" applyBorder="1" applyAlignment="1">
      <alignment horizontal="right" vertical="top" wrapText="1"/>
    </xf>
    <xf numFmtId="0" fontId="13" fillId="0" borderId="16" xfId="0" applyFont="1" applyBorder="1" applyAlignment="1">
      <alignment horizontal="left" wrapText="1"/>
    </xf>
    <xf numFmtId="1" fontId="13" fillId="0" borderId="16" xfId="0" applyNumberFormat="1" applyFont="1" applyBorder="1" applyAlignment="1">
      <alignment horizontal="right" vertical="center" wrapText="1"/>
    </xf>
    <xf numFmtId="1" fontId="13" fillId="0" borderId="16" xfId="0" applyNumberFormat="1" applyFont="1" applyBorder="1" applyAlignment="1">
      <alignment horizontal="right" vertical="top" wrapText="1"/>
    </xf>
    <xf numFmtId="0" fontId="13" fillId="0" borderId="16" xfId="0" applyFont="1" applyBorder="1" applyAlignment="1">
      <alignment horizontal="left" vertical="center" wrapText="1"/>
    </xf>
    <xf numFmtId="0" fontId="13" fillId="0" borderId="26" xfId="0" applyFont="1" applyBorder="1" applyAlignment="1">
      <alignment horizontal="left" vertical="top" wrapText="1"/>
    </xf>
    <xf numFmtId="165" fontId="13" fillId="0" borderId="16" xfId="0" applyNumberFormat="1" applyFont="1" applyBorder="1" applyAlignment="1">
      <alignment horizontal="right" vertical="top" wrapText="1"/>
    </xf>
    <xf numFmtId="166" fontId="13" fillId="0" borderId="16" xfId="0" applyNumberFormat="1" applyFont="1" applyBorder="1" applyAlignment="1">
      <alignment horizontal="right" vertical="top" wrapText="1"/>
    </xf>
    <xf numFmtId="0" fontId="13" fillId="0" borderId="25" xfId="0" applyFont="1" applyBorder="1" applyAlignment="1">
      <alignment horizontal="left" wrapText="1"/>
    </xf>
    <xf numFmtId="166" fontId="13" fillId="0" borderId="25" xfId="0" applyNumberFormat="1" applyFont="1" applyBorder="1" applyAlignment="1">
      <alignment horizontal="right" vertical="top" wrapText="1"/>
    </xf>
    <xf numFmtId="167" fontId="13" fillId="0" borderId="16" xfId="0" applyNumberFormat="1" applyFont="1" applyBorder="1" applyAlignment="1">
      <alignment horizontal="right" vertical="top" wrapText="1"/>
    </xf>
    <xf numFmtId="0" fontId="13" fillId="0" borderId="2" xfId="0" applyFont="1" applyBorder="1"/>
    <xf numFmtId="0" fontId="14" fillId="0" borderId="3" xfId="0" applyFont="1" applyBorder="1" applyAlignment="1">
      <alignment horizontal="center"/>
    </xf>
    <xf numFmtId="0" fontId="13" fillId="0" borderId="0" xfId="0" applyFont="1"/>
    <xf numFmtId="0" fontId="13" fillId="0" borderId="5" xfId="0" applyFont="1" applyBorder="1"/>
    <xf numFmtId="0" fontId="14" fillId="0" borderId="6" xfId="0" applyFont="1" applyBorder="1" applyAlignment="1">
      <alignment horizontal="center"/>
    </xf>
    <xf numFmtId="0" fontId="13" fillId="0" borderId="1" xfId="0" applyFont="1" applyBorder="1" applyAlignment="1">
      <alignment horizontal="left" vertical="top"/>
    </xf>
    <xf numFmtId="0" fontId="13" fillId="0" borderId="2" xfId="0" applyFont="1" applyBorder="1" applyAlignment="1">
      <alignment horizontal="left" vertical="top"/>
    </xf>
    <xf numFmtId="0" fontId="13" fillId="0" borderId="7" xfId="0" applyFont="1" applyBorder="1" applyAlignment="1">
      <alignment horizontal="left" vertical="top"/>
    </xf>
    <xf numFmtId="0" fontId="13" fillId="0" borderId="0" xfId="0" applyFont="1" applyAlignment="1">
      <alignment horizontal="left" vertical="top"/>
    </xf>
    <xf numFmtId="3" fontId="13" fillId="0" borderId="8" xfId="0" applyNumberFormat="1" applyFont="1" applyBorder="1" applyAlignment="1" applyProtection="1">
      <alignment horizontal="right"/>
      <protection locked="0"/>
    </xf>
    <xf numFmtId="0" fontId="13" fillId="0" borderId="0" xfId="0" applyFont="1" applyAlignment="1">
      <alignment horizontal="left" vertical="top" wrapText="1"/>
    </xf>
    <xf numFmtId="0" fontId="14" fillId="0" borderId="4" xfId="0" applyFont="1" applyBorder="1" applyAlignment="1">
      <alignment horizontal="left" vertical="top"/>
    </xf>
    <xf numFmtId="0" fontId="14" fillId="0" borderId="5" xfId="0" applyFont="1" applyBorder="1" applyAlignment="1">
      <alignment horizontal="left" vertical="top"/>
    </xf>
    <xf numFmtId="0" fontId="13" fillId="0" borderId="4" xfId="0" applyFont="1" applyBorder="1" applyAlignment="1">
      <alignment horizontal="left" vertical="top"/>
    </xf>
    <xf numFmtId="0" fontId="16" fillId="0" borderId="18" xfId="0" applyFont="1" applyBorder="1" applyAlignment="1">
      <alignment horizontal="left" vertical="top"/>
    </xf>
    <xf numFmtId="0" fontId="17" fillId="0" borderId="5" xfId="0" applyFont="1" applyBorder="1" applyAlignment="1">
      <alignment horizontal="left" vertical="top"/>
    </xf>
    <xf numFmtId="0" fontId="14" fillId="0" borderId="0" xfId="0" applyFont="1" applyAlignment="1">
      <alignment horizontal="left" vertical="top"/>
    </xf>
    <xf numFmtId="3" fontId="14" fillId="0" borderId="0" xfId="0" applyNumberFormat="1" applyFont="1" applyProtection="1">
      <protection locked="0"/>
    </xf>
    <xf numFmtId="0" fontId="17" fillId="0" borderId="0" xfId="0" applyFont="1" applyAlignment="1">
      <alignment vertical="top"/>
    </xf>
    <xf numFmtId="0" fontId="17" fillId="0" borderId="0" xfId="0" applyFont="1" applyAlignment="1">
      <alignment horizontal="left" vertical="top"/>
    </xf>
    <xf numFmtId="3" fontId="14" fillId="0" borderId="0" xfId="0" applyNumberFormat="1" applyFont="1"/>
    <xf numFmtId="0" fontId="14" fillId="0" borderId="0" xfId="0" applyFont="1" applyAlignment="1">
      <alignment vertical="top"/>
    </xf>
    <xf numFmtId="0" fontId="19" fillId="0" borderId="0" xfId="0" applyFont="1" applyAlignment="1">
      <alignment horizontal="right"/>
    </xf>
    <xf numFmtId="0" fontId="19" fillId="0" borderId="0" xfId="0" applyFont="1"/>
    <xf numFmtId="0" fontId="11" fillId="0" borderId="0" xfId="0" applyFont="1"/>
    <xf numFmtId="0" fontId="14" fillId="0" borderId="1" xfId="0" applyFont="1" applyBorder="1" applyAlignment="1">
      <alignment horizontal="left"/>
    </xf>
    <xf numFmtId="0" fontId="14" fillId="0" borderId="2" xfId="0" applyFont="1" applyBorder="1"/>
    <xf numFmtId="0" fontId="13" fillId="0" borderId="0" xfId="0" applyFont="1" applyProtection="1">
      <protection locked="0"/>
    </xf>
    <xf numFmtId="0" fontId="14" fillId="0" borderId="4" xfId="0" applyFont="1" applyBorder="1" applyAlignment="1">
      <alignment horizontal="left"/>
    </xf>
    <xf numFmtId="0" fontId="13" fillId="0" borderId="7" xfId="0" applyFont="1" applyBorder="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3" fontId="14" fillId="0" borderId="6" xfId="0" applyNumberFormat="1" applyFont="1" applyBorder="1" applyAlignment="1">
      <alignment horizontal="right"/>
    </xf>
    <xf numFmtId="166" fontId="14" fillId="0" borderId="17" xfId="0" applyNumberFormat="1" applyFont="1" applyBorder="1" applyAlignment="1">
      <alignment horizontal="right"/>
    </xf>
    <xf numFmtId="0" fontId="20" fillId="0" borderId="0" xfId="0" applyFont="1" applyProtection="1">
      <protection locked="0"/>
    </xf>
    <xf numFmtId="0" fontId="14" fillId="0" borderId="18" xfId="0" applyFont="1" applyBorder="1" applyAlignment="1">
      <alignment horizontal="left" vertical="top" wrapText="1"/>
    </xf>
    <xf numFmtId="0" fontId="14" fillId="0" borderId="19" xfId="0" applyFont="1" applyBorder="1" applyAlignment="1">
      <alignment horizontal="left" vertical="top" wrapText="1"/>
    </xf>
    <xf numFmtId="3" fontId="14" fillId="0" borderId="20" xfId="0" applyNumberFormat="1" applyFont="1" applyBorder="1" applyAlignment="1">
      <alignment horizontal="right"/>
    </xf>
    <xf numFmtId="0" fontId="14" fillId="0" borderId="0" xfId="0" applyFont="1" applyProtection="1">
      <protection locked="0"/>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21" fillId="0" borderId="0" xfId="0" applyFont="1" applyProtection="1">
      <protection locked="0"/>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3" fontId="14" fillId="0" borderId="3" xfId="0" applyNumberFormat="1" applyFont="1" applyBorder="1" applyAlignment="1" applyProtection="1">
      <alignment horizontal="right"/>
      <protection locked="0"/>
    </xf>
    <xf numFmtId="0" fontId="14" fillId="0" borderId="7" xfId="0" applyFont="1" applyBorder="1" applyAlignment="1">
      <alignment horizontal="left" vertical="top" wrapText="1"/>
    </xf>
    <xf numFmtId="0" fontId="14" fillId="0" borderId="0" xfId="0" applyFont="1" applyAlignment="1">
      <alignment horizontal="left" vertical="top" wrapText="1"/>
    </xf>
    <xf numFmtId="3" fontId="14" fillId="0" borderId="8" xfId="0" applyNumberFormat="1" applyFont="1" applyBorder="1" applyAlignment="1">
      <alignment horizontal="right"/>
    </xf>
    <xf numFmtId="0" fontId="14" fillId="0" borderId="0" xfId="0" applyFont="1" applyAlignment="1">
      <alignment wrapText="1"/>
    </xf>
    <xf numFmtId="0" fontId="13" fillId="0" borderId="0" xfId="0" applyFont="1" applyAlignment="1" applyProtection="1">
      <alignment horizontal="center"/>
      <protection locked="0"/>
    </xf>
    <xf numFmtId="0" fontId="13" fillId="0" borderId="0" xfId="0" applyFont="1" applyAlignment="1">
      <alignment horizontal="center"/>
    </xf>
    <xf numFmtId="0" fontId="14" fillId="0" borderId="0" xfId="0" applyFont="1" applyAlignment="1">
      <alignment horizontal="centerContinuous" wrapText="1"/>
    </xf>
    <xf numFmtId="0" fontId="14" fillId="0" borderId="0" xfId="0" applyFont="1" applyAlignment="1" applyProtection="1">
      <alignment horizontal="centerContinuous" wrapText="1"/>
      <protection locked="0"/>
    </xf>
    <xf numFmtId="0" fontId="22" fillId="0" borderId="0" xfId="0" applyFont="1" applyAlignment="1">
      <alignment horizontal="centerContinuous" vertical="center"/>
    </xf>
    <xf numFmtId="0" fontId="23" fillId="0" borderId="0" xfId="0" applyFont="1" applyAlignment="1">
      <alignment horizontal="centerContinuous"/>
    </xf>
    <xf numFmtId="0" fontId="24" fillId="0" borderId="0" xfId="0" applyFont="1" applyAlignment="1">
      <alignment horizontal="centerContinuous"/>
    </xf>
    <xf numFmtId="0" fontId="25" fillId="0" borderId="0" xfId="0" applyFont="1" applyAlignment="1">
      <alignment horizontal="centerContinuous" vertical="center"/>
    </xf>
    <xf numFmtId="0" fontId="24" fillId="0" borderId="0" xfId="0" applyFont="1"/>
    <xf numFmtId="0" fontId="26" fillId="0" borderId="0" xfId="0" applyFont="1" applyAlignment="1">
      <alignment horizontal="centerContinuous" vertical="center"/>
    </xf>
    <xf numFmtId="0" fontId="27" fillId="0" borderId="0" xfId="0" applyFont="1" applyAlignment="1">
      <alignment horizontal="centerContinuous" vertical="center"/>
    </xf>
    <xf numFmtId="0" fontId="28" fillId="0" borderId="0" xfId="0" applyFont="1" applyAlignment="1">
      <alignment horizontal="centerContinuous" vertical="center"/>
    </xf>
    <xf numFmtId="0" fontId="23" fillId="0" borderId="0" xfId="0" applyFont="1"/>
    <xf numFmtId="0" fontId="29" fillId="0" borderId="0" xfId="0" applyFont="1" applyAlignment="1">
      <alignment horizontal="centerContinuous" vertical="center"/>
    </xf>
    <xf numFmtId="0" fontId="13" fillId="0" borderId="0" xfId="0" applyFont="1" applyAlignment="1">
      <alignment horizontal="centerContinuous"/>
    </xf>
    <xf numFmtId="0" fontId="30" fillId="0" borderId="0" xfId="0" applyFont="1" applyAlignment="1">
      <alignment horizontal="centerContinuous" vertical="center"/>
    </xf>
    <xf numFmtId="0" fontId="31" fillId="0" borderId="0" xfId="0" applyFont="1" applyAlignment="1">
      <alignment horizontal="centerContinuous" vertical="center"/>
    </xf>
    <xf numFmtId="0" fontId="32" fillId="0" borderId="0" xfId="0" applyFont="1" applyAlignment="1">
      <alignment horizontal="right"/>
    </xf>
    <xf numFmtId="0" fontId="19" fillId="0" borderId="0" xfId="0" applyFont="1" applyAlignment="1">
      <alignment horizontal="left"/>
    </xf>
    <xf numFmtId="0" fontId="34" fillId="0" borderId="0" xfId="0" applyFont="1"/>
    <xf numFmtId="0" fontId="35" fillId="0" borderId="0" xfId="0" applyFont="1" applyAlignment="1">
      <alignment horizontal="centerContinuous"/>
    </xf>
    <xf numFmtId="0" fontId="32" fillId="0" borderId="0" xfId="0" applyFont="1" applyAlignment="1">
      <alignment horizontal="center"/>
    </xf>
    <xf numFmtId="0" fontId="36" fillId="0" borderId="0" xfId="0" applyFont="1"/>
    <xf numFmtId="0" fontId="32" fillId="0" borderId="0" xfId="0" applyFont="1" applyAlignment="1">
      <alignment horizontal="centerContinuous"/>
    </xf>
    <xf numFmtId="0" fontId="37" fillId="0" borderId="0" xfId="0" applyFont="1" applyAlignment="1">
      <alignment horizontal="centerContinuous"/>
    </xf>
    <xf numFmtId="0" fontId="38" fillId="0" borderId="0" xfId="0" applyFont="1" applyAlignment="1">
      <alignment horizontal="centerContinuous"/>
    </xf>
    <xf numFmtId="0" fontId="39" fillId="0" borderId="0" xfId="0" applyFont="1" applyAlignment="1">
      <alignment horizontal="centerContinuous"/>
    </xf>
    <xf numFmtId="0" fontId="29" fillId="0" borderId="0" xfId="0" applyFont="1"/>
    <xf numFmtId="0" fontId="40" fillId="0" borderId="1" xfId="0" applyFont="1" applyBorder="1"/>
    <xf numFmtId="0" fontId="13" fillId="0" borderId="21" xfId="0" applyFont="1" applyBorder="1"/>
    <xf numFmtId="0" fontId="29" fillId="0" borderId="22" xfId="0" applyFont="1" applyBorder="1"/>
    <xf numFmtId="0" fontId="29" fillId="0" borderId="23" xfId="0" applyFont="1" applyBorder="1"/>
    <xf numFmtId="0" fontId="29" fillId="0" borderId="24" xfId="0" applyFont="1" applyBorder="1"/>
    <xf numFmtId="0" fontId="15" fillId="0" borderId="1" xfId="0" applyFont="1" applyBorder="1"/>
    <xf numFmtId="0" fontId="29" fillId="0" borderId="2" xfId="0" applyFont="1" applyBorder="1"/>
    <xf numFmtId="0" fontId="29" fillId="0" borderId="21" xfId="0" applyFont="1" applyBorder="1"/>
    <xf numFmtId="0" fontId="29" fillId="0" borderId="15" xfId="0" applyFont="1" applyBorder="1" applyAlignment="1">
      <alignment horizontal="left"/>
    </xf>
    <xf numFmtId="0" fontId="29" fillId="0" borderId="4" xfId="0" applyFont="1" applyBorder="1" applyAlignment="1">
      <alignment horizontal="left"/>
    </xf>
    <xf numFmtId="0" fontId="32" fillId="0" borderId="0" xfId="0" applyFont="1" applyAlignment="1">
      <alignment horizontal="left"/>
    </xf>
    <xf numFmtId="0" fontId="19" fillId="0" borderId="0" xfId="0" applyFont="1" applyAlignment="1">
      <alignment horizontal="center"/>
    </xf>
    <xf numFmtId="0" fontId="19" fillId="0" borderId="0" xfId="0" applyFont="1" applyAlignment="1">
      <alignment horizontal="centerContinuous"/>
    </xf>
    <xf numFmtId="0" fontId="13" fillId="0" borderId="0" xfId="0" applyFont="1" applyAlignment="1">
      <alignment wrapText="1"/>
    </xf>
    <xf numFmtId="0" fontId="14" fillId="0" borderId="38" xfId="0" applyFont="1" applyBorder="1"/>
    <xf numFmtId="0" fontId="13" fillId="0" borderId="39" xfId="0" applyFont="1" applyBorder="1"/>
    <xf numFmtId="0" fontId="14" fillId="0" borderId="25" xfId="0" applyFont="1" applyBorder="1" applyAlignment="1">
      <alignment horizontal="center"/>
    </xf>
    <xf numFmtId="0" fontId="14" fillId="0" borderId="40" xfId="0" applyFont="1" applyBorder="1"/>
    <xf numFmtId="0" fontId="13" fillId="0" borderId="41" xfId="0" applyFont="1" applyBorder="1"/>
    <xf numFmtId="0" fontId="14" fillId="0" borderId="14" xfId="0" applyFont="1" applyBorder="1" applyAlignment="1">
      <alignment horizontal="center"/>
    </xf>
    <xf numFmtId="166" fontId="13" fillId="0" borderId="25" xfId="0" applyNumberFormat="1" applyFont="1" applyBorder="1" applyAlignment="1">
      <alignment horizontal="right"/>
    </xf>
    <xf numFmtId="166" fontId="13" fillId="0" borderId="42" xfId="0" applyNumberFormat="1" applyFont="1" applyBorder="1" applyAlignment="1">
      <alignment horizontal="right"/>
    </xf>
    <xf numFmtId="166" fontId="14" fillId="0" borderId="11" xfId="0" applyNumberFormat="1" applyFont="1" applyBorder="1" applyAlignment="1">
      <alignment horizontal="right"/>
    </xf>
    <xf numFmtId="166" fontId="13" fillId="0" borderId="43" xfId="0" applyNumberFormat="1" applyFont="1" applyBorder="1" applyAlignment="1">
      <alignment horizontal="right"/>
    </xf>
    <xf numFmtId="166" fontId="14" fillId="0" borderId="43" xfId="0" applyNumberFormat="1" applyFont="1" applyBorder="1" applyAlignment="1">
      <alignment horizontal="right"/>
    </xf>
    <xf numFmtId="166" fontId="14" fillId="0" borderId="42" xfId="0" applyNumberFormat="1" applyFont="1" applyBorder="1" applyAlignment="1">
      <alignment horizontal="right"/>
    </xf>
    <xf numFmtId="166" fontId="14" fillId="0" borderId="14" xfId="0" applyNumberFormat="1" applyFont="1" applyBorder="1" applyAlignment="1">
      <alignment horizontal="right"/>
    </xf>
    <xf numFmtId="3" fontId="13" fillId="0" borderId="42" xfId="0" applyNumberFormat="1" applyFont="1" applyBorder="1" applyAlignment="1" applyProtection="1">
      <alignment horizontal="right"/>
      <protection locked="0"/>
    </xf>
    <xf numFmtId="3" fontId="14" fillId="0" borderId="17" xfId="0" applyNumberFormat="1" applyFont="1" applyBorder="1"/>
    <xf numFmtId="3" fontId="13" fillId="0" borderId="43" xfId="0" applyNumberFormat="1" applyFont="1" applyBorder="1" applyAlignment="1" applyProtection="1">
      <alignment horizontal="right"/>
      <protection locked="0"/>
    </xf>
    <xf numFmtId="3" fontId="13" fillId="0" borderId="43" xfId="0" applyNumberFormat="1" applyFont="1" applyBorder="1"/>
    <xf numFmtId="3" fontId="14" fillId="0" borderId="43" xfId="0" applyNumberFormat="1" applyFont="1" applyBorder="1" applyAlignment="1" applyProtection="1">
      <alignment horizontal="right"/>
      <protection locked="0"/>
    </xf>
    <xf numFmtId="3" fontId="13" fillId="0" borderId="42" xfId="0" applyNumberFormat="1" applyFont="1" applyBorder="1" applyProtection="1">
      <protection locked="0"/>
    </xf>
    <xf numFmtId="3" fontId="14" fillId="0" borderId="17" xfId="0" applyNumberFormat="1" applyFont="1" applyBorder="1" applyProtection="1">
      <protection locked="0"/>
    </xf>
    <xf numFmtId="3" fontId="14" fillId="0" borderId="14" xfId="0" applyNumberFormat="1" applyFont="1" applyBorder="1" applyProtection="1">
      <protection locked="0"/>
    </xf>
    <xf numFmtId="0" fontId="29" fillId="0" borderId="35" xfId="0" applyFont="1" applyBorder="1" applyAlignment="1">
      <alignment horizontal="center"/>
    </xf>
    <xf numFmtId="0" fontId="29" fillId="0" borderId="36" xfId="0" applyFont="1" applyBorder="1" applyAlignment="1">
      <alignment horizontal="center"/>
    </xf>
    <xf numFmtId="0" fontId="29" fillId="0" borderId="37" xfId="0" applyFont="1" applyBorder="1" applyAlignment="1">
      <alignment horizontal="center"/>
    </xf>
    <xf numFmtId="0" fontId="34" fillId="0" borderId="0" xfId="0" applyFont="1" applyAlignment="1">
      <alignment horizontal="center"/>
    </xf>
    <xf numFmtId="0" fontId="33" fillId="0" borderId="0" xfId="0" applyFont="1" applyAlignment="1">
      <alignment horizontal="center"/>
    </xf>
    <xf numFmtId="0" fontId="29" fillId="0" borderId="32" xfId="0" applyFont="1" applyBorder="1" applyAlignment="1">
      <alignment horizontal="center"/>
    </xf>
    <xf numFmtId="0" fontId="29" fillId="0" borderId="33" xfId="0" applyFont="1" applyBorder="1" applyAlignment="1">
      <alignment horizontal="center"/>
    </xf>
    <xf numFmtId="0" fontId="29" fillId="0" borderId="34" xfId="0" applyFont="1" applyBorder="1" applyAlignment="1">
      <alignment horizontal="center"/>
    </xf>
    <xf numFmtId="0" fontId="18" fillId="0" borderId="0" xfId="0" applyFont="1"/>
    <xf numFmtId="0" fontId="13" fillId="0" borderId="0" xfId="0" applyFont="1"/>
    <xf numFmtId="0" fontId="19" fillId="2" borderId="35" xfId="0" applyFont="1" applyFill="1" applyBorder="1" applyAlignment="1">
      <alignment horizontal="left"/>
    </xf>
    <xf numFmtId="0" fontId="13" fillId="2" borderId="36" xfId="0" applyFont="1" applyFill="1" applyBorder="1"/>
    <xf numFmtId="0" fontId="13" fillId="2" borderId="26" xfId="0" applyFont="1" applyFill="1" applyBorder="1"/>
    <xf numFmtId="0" fontId="19" fillId="2" borderId="35" xfId="0" applyFont="1" applyFill="1" applyBorder="1"/>
    <xf numFmtId="49" fontId="19" fillId="2" borderId="35" xfId="0" applyNumberFormat="1" applyFont="1" applyFill="1" applyBorder="1" applyAlignment="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enchmarking@paperbo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I35"/>
  <sheetViews>
    <sheetView tabSelected="1" zoomScale="55" zoomScaleNormal="55" zoomScalePageLayoutView="125" workbookViewId="0">
      <selection activeCell="G6" sqref="G6"/>
    </sheetView>
  </sheetViews>
  <sheetFormatPr defaultColWidth="8.81640625" defaultRowHeight="15" x14ac:dyDescent="0.4"/>
  <cols>
    <col min="1" max="1" width="11.453125" style="55" customWidth="1"/>
    <col min="2" max="2" width="20.81640625" style="55" customWidth="1"/>
    <col min="3" max="7" width="10" style="55" customWidth="1"/>
    <col min="8" max="8" width="13.81640625" style="55" customWidth="1"/>
    <col min="9" max="9" width="6.453125" style="55" customWidth="1"/>
    <col min="10" max="16384" width="8.81640625" style="55"/>
  </cols>
  <sheetData>
    <row r="1" spans="1:9" s="110" customFormat="1" ht="33.5" x14ac:dyDescent="0.4">
      <c r="A1" s="106" t="s">
        <v>303</v>
      </c>
      <c r="B1" s="107"/>
      <c r="C1" s="108"/>
      <c r="D1" s="109"/>
      <c r="E1" s="108"/>
      <c r="F1" s="106"/>
      <c r="G1" s="106"/>
      <c r="H1" s="106"/>
      <c r="I1" s="106"/>
    </row>
    <row r="2" spans="1:9" s="110" customFormat="1" ht="33.5" x14ac:dyDescent="0.4">
      <c r="A2" s="106" t="s">
        <v>198</v>
      </c>
      <c r="B2" s="107"/>
      <c r="C2" s="108"/>
      <c r="D2" s="109"/>
      <c r="E2" s="108"/>
      <c r="F2" s="106"/>
      <c r="G2" s="106"/>
      <c r="H2" s="106"/>
      <c r="I2" s="106"/>
    </row>
    <row r="3" spans="1:9" s="114" customFormat="1" ht="23.25" customHeight="1" x14ac:dyDescent="0.4">
      <c r="A3" s="111"/>
      <c r="B3" s="107"/>
      <c r="C3" s="107"/>
      <c r="D3" s="112"/>
      <c r="E3" s="107"/>
      <c r="F3" s="107"/>
      <c r="G3" s="113"/>
      <c r="H3" s="113"/>
      <c r="I3" s="113"/>
    </row>
    <row r="4" spans="1:9" ht="24" customHeight="1" x14ac:dyDescent="0.4">
      <c r="A4" s="115"/>
      <c r="B4" s="116"/>
      <c r="C4" s="116"/>
      <c r="D4" s="117"/>
      <c r="E4" s="116"/>
      <c r="F4" s="116"/>
      <c r="G4" s="118"/>
      <c r="H4" s="118"/>
      <c r="I4" s="118"/>
    </row>
    <row r="5" spans="1:9" s="76" customFormat="1" ht="18.5" x14ac:dyDescent="0.5">
      <c r="B5" s="119" t="s">
        <v>199</v>
      </c>
      <c r="C5" s="120" t="s">
        <v>301</v>
      </c>
      <c r="D5" s="120"/>
    </row>
    <row r="6" spans="1:9" s="76" customFormat="1" ht="17.25" customHeight="1" x14ac:dyDescent="0.5"/>
    <row r="7" spans="1:9" s="121" customFormat="1" ht="18.75" customHeight="1" x14ac:dyDescent="0.75">
      <c r="A7" s="169"/>
      <c r="B7" s="169"/>
      <c r="C7" s="169"/>
      <c r="D7" s="169"/>
      <c r="E7" s="169"/>
      <c r="F7" s="169"/>
      <c r="G7" s="169"/>
      <c r="H7" s="169"/>
      <c r="I7" s="169"/>
    </row>
    <row r="8" spans="1:9" s="121" customFormat="1" ht="27" customHeight="1" x14ac:dyDescent="0.75">
      <c r="A8" s="168" t="s">
        <v>305</v>
      </c>
      <c r="B8" s="168"/>
      <c r="C8" s="168"/>
      <c r="D8" s="168"/>
      <c r="E8" s="168"/>
      <c r="F8" s="168"/>
      <c r="G8" s="168"/>
      <c r="H8" s="168"/>
      <c r="I8" s="168"/>
    </row>
    <row r="9" spans="1:9" s="121" customFormat="1" ht="18.75" customHeight="1" x14ac:dyDescent="0.75">
      <c r="A9" s="122"/>
      <c r="B9" s="122"/>
      <c r="C9" s="122"/>
      <c r="D9" s="122"/>
      <c r="E9" s="122"/>
      <c r="F9" s="122"/>
      <c r="G9" s="122"/>
      <c r="H9" s="122"/>
      <c r="I9" s="122"/>
    </row>
    <row r="10" spans="1:9" s="124" customFormat="1" ht="24" customHeight="1" x14ac:dyDescent="0.75">
      <c r="A10" s="123"/>
      <c r="B10" s="123"/>
      <c r="C10" s="123"/>
      <c r="D10" s="123"/>
      <c r="E10" s="123"/>
      <c r="F10" s="123"/>
      <c r="G10" s="123"/>
      <c r="H10" s="123"/>
      <c r="I10" s="123"/>
    </row>
    <row r="11" spans="1:9" ht="18.75" customHeight="1" x14ac:dyDescent="0.5">
      <c r="A11" s="125" t="s">
        <v>200</v>
      </c>
      <c r="B11" s="125"/>
      <c r="C11" s="125"/>
      <c r="D11" s="125"/>
      <c r="E11" s="125"/>
      <c r="F11" s="125"/>
      <c r="G11" s="125"/>
      <c r="H11" s="125"/>
      <c r="I11" s="126"/>
    </row>
    <row r="12" spans="1:9" s="129" customFormat="1" ht="18.75" customHeight="1" x14ac:dyDescent="0.6">
      <c r="A12" s="125" t="s">
        <v>297</v>
      </c>
      <c r="B12" s="127"/>
      <c r="C12" s="127"/>
      <c r="D12" s="127"/>
      <c r="E12" s="127"/>
      <c r="F12" s="127"/>
      <c r="G12" s="127"/>
      <c r="H12" s="127"/>
      <c r="I12" s="128"/>
    </row>
    <row r="13" spans="1:9" ht="19.5" customHeight="1" thickBot="1" x14ac:dyDescent="0.45"/>
    <row r="14" spans="1:9" ht="22.5" customHeight="1" x14ac:dyDescent="0.65">
      <c r="B14" s="130" t="s">
        <v>201</v>
      </c>
      <c r="C14" s="53"/>
      <c r="D14" s="53"/>
      <c r="E14" s="53"/>
      <c r="F14" s="53"/>
      <c r="G14" s="53"/>
      <c r="H14" s="131"/>
    </row>
    <row r="15" spans="1:9" s="129" customFormat="1" ht="24.75" customHeight="1" x14ac:dyDescent="0.6">
      <c r="B15" s="132" t="s">
        <v>202</v>
      </c>
      <c r="C15" s="165"/>
      <c r="D15" s="166"/>
      <c r="E15" s="166"/>
      <c r="F15" s="166"/>
      <c r="G15" s="166"/>
      <c r="H15" s="167"/>
    </row>
    <row r="16" spans="1:9" s="129" customFormat="1" ht="24.75" customHeight="1" x14ac:dyDescent="0.6">
      <c r="B16" s="133" t="s">
        <v>203</v>
      </c>
      <c r="C16" s="165"/>
      <c r="D16" s="166"/>
      <c r="E16" s="166"/>
      <c r="F16" s="166"/>
      <c r="G16" s="166"/>
      <c r="H16" s="167"/>
    </row>
    <row r="17" spans="1:9" s="129" customFormat="1" ht="24.75" customHeight="1" x14ac:dyDescent="0.6">
      <c r="B17" s="133" t="s">
        <v>204</v>
      </c>
      <c r="C17" s="165"/>
      <c r="D17" s="166"/>
      <c r="E17" s="166"/>
      <c r="F17" s="166"/>
      <c r="G17" s="166"/>
      <c r="H17" s="167"/>
    </row>
    <row r="18" spans="1:9" s="129" customFormat="1" ht="24.75" customHeight="1" x14ac:dyDescent="0.6">
      <c r="B18" s="133" t="s">
        <v>205</v>
      </c>
      <c r="C18" s="165"/>
      <c r="D18" s="166"/>
      <c r="E18" s="166"/>
      <c r="F18" s="166"/>
      <c r="G18" s="166"/>
      <c r="H18" s="167"/>
      <c r="I18" s="55"/>
    </row>
    <row r="19" spans="1:9" s="129" customFormat="1" ht="24.75" customHeight="1" thickBot="1" x14ac:dyDescent="0.65">
      <c r="B19" s="134" t="s">
        <v>206</v>
      </c>
      <c r="C19" s="170"/>
      <c r="D19" s="171"/>
      <c r="E19" s="171"/>
      <c r="F19" s="171"/>
      <c r="G19" s="171"/>
      <c r="H19" s="172"/>
      <c r="I19" s="55"/>
    </row>
    <row r="20" spans="1:9" s="129" customFormat="1" ht="24.75" customHeight="1" x14ac:dyDescent="0.6">
      <c r="B20" s="135" t="s">
        <v>267</v>
      </c>
      <c r="C20" s="136"/>
      <c r="D20" s="136"/>
      <c r="E20" s="53"/>
      <c r="F20" s="136"/>
      <c r="G20" s="136"/>
      <c r="H20" s="137"/>
      <c r="I20" s="55"/>
    </row>
    <row r="21" spans="1:9" s="129" customFormat="1" ht="24.75" customHeight="1" x14ac:dyDescent="0.6">
      <c r="B21" s="138" t="s">
        <v>207</v>
      </c>
      <c r="C21" s="165"/>
      <c r="D21" s="166"/>
      <c r="E21" s="166"/>
      <c r="F21" s="166"/>
      <c r="G21" s="166"/>
      <c r="H21" s="167"/>
      <c r="I21" s="55"/>
    </row>
    <row r="22" spans="1:9" s="129" customFormat="1" ht="24.75" customHeight="1" thickBot="1" x14ac:dyDescent="0.65">
      <c r="B22" s="139" t="s">
        <v>208</v>
      </c>
      <c r="C22" s="170"/>
      <c r="D22" s="171"/>
      <c r="E22" s="171"/>
      <c r="F22" s="171"/>
      <c r="G22" s="171"/>
      <c r="H22" s="172"/>
      <c r="I22" s="55"/>
    </row>
    <row r="23" spans="1:9" s="129" customFormat="1" ht="24" customHeight="1" x14ac:dyDescent="0.6"/>
    <row r="24" spans="1:9" s="76" customFormat="1" ht="18.5" x14ac:dyDescent="0.5">
      <c r="A24" s="140" t="s">
        <v>265</v>
      </c>
      <c r="B24" s="120"/>
      <c r="C24" s="141"/>
      <c r="D24" s="141"/>
      <c r="E24" s="141"/>
      <c r="F24" s="142"/>
      <c r="G24" s="142"/>
      <c r="H24" s="142"/>
    </row>
    <row r="25" spans="1:9" s="76" customFormat="1" ht="18.5" x14ac:dyDescent="0.5">
      <c r="B25" s="120" t="s">
        <v>264</v>
      </c>
      <c r="D25" s="142"/>
      <c r="E25" s="120"/>
      <c r="F25" s="175"/>
      <c r="G25" s="176"/>
      <c r="H25" s="177"/>
    </row>
    <row r="26" spans="1:9" s="76" customFormat="1" ht="17.25" customHeight="1" x14ac:dyDescent="0.5">
      <c r="B26" s="76" t="s">
        <v>262</v>
      </c>
      <c r="F26" s="178"/>
      <c r="G26" s="176"/>
      <c r="H26" s="177"/>
    </row>
    <row r="27" spans="1:9" s="76" customFormat="1" ht="18.5" x14ac:dyDescent="0.5">
      <c r="B27" s="120" t="s">
        <v>263</v>
      </c>
      <c r="D27" s="142"/>
      <c r="F27" s="179"/>
      <c r="G27" s="176"/>
      <c r="H27" s="177"/>
    </row>
    <row r="28" spans="1:9" x14ac:dyDescent="0.4">
      <c r="C28" s="143"/>
    </row>
    <row r="29" spans="1:9" ht="28.5" customHeight="1" x14ac:dyDescent="0.6">
      <c r="A29" s="173" t="s">
        <v>254</v>
      </c>
      <c r="B29" s="174"/>
      <c r="C29" s="174"/>
      <c r="D29" s="174"/>
      <c r="E29" s="174"/>
      <c r="F29" s="174"/>
      <c r="G29" s="174"/>
      <c r="H29" s="174"/>
    </row>
    <row r="30" spans="1:9" ht="28.5" customHeight="1" x14ac:dyDescent="0.5">
      <c r="A30" s="75">
        <v>1</v>
      </c>
      <c r="B30" s="76" t="s">
        <v>298</v>
      </c>
    </row>
    <row r="31" spans="1:9" ht="18.5" x14ac:dyDescent="0.5">
      <c r="A31" s="75">
        <v>2</v>
      </c>
      <c r="B31" s="76" t="s">
        <v>295</v>
      </c>
      <c r="C31" s="76"/>
      <c r="D31" s="76"/>
      <c r="E31" s="76"/>
      <c r="F31" s="76"/>
    </row>
    <row r="32" spans="1:9" ht="18.5" x14ac:dyDescent="0.5">
      <c r="A32" s="76">
        <v>3</v>
      </c>
      <c r="B32" s="76" t="s">
        <v>299</v>
      </c>
    </row>
    <row r="33" spans="1:8" s="76" customFormat="1" ht="18.5" x14ac:dyDescent="0.5">
      <c r="B33" s="77" t="s">
        <v>255</v>
      </c>
    </row>
    <row r="34" spans="1:8" s="76" customFormat="1" ht="18.5" x14ac:dyDescent="0.5">
      <c r="A34" s="76">
        <v>4</v>
      </c>
      <c r="B34" s="76" t="s">
        <v>293</v>
      </c>
      <c r="H34" s="55"/>
    </row>
    <row r="35" spans="1:8" ht="18.5" x14ac:dyDescent="0.5">
      <c r="A35" s="77">
        <v>5</v>
      </c>
      <c r="B35" s="77" t="s">
        <v>302</v>
      </c>
    </row>
  </sheetData>
  <mergeCells count="13">
    <mergeCell ref="C19:H19"/>
    <mergeCell ref="C21:H21"/>
    <mergeCell ref="C22:H22"/>
    <mergeCell ref="A29:H29"/>
    <mergeCell ref="F25:H25"/>
    <mergeCell ref="F26:H26"/>
    <mergeCell ref="F27:H27"/>
    <mergeCell ref="C18:H18"/>
    <mergeCell ref="A8:I8"/>
    <mergeCell ref="A7:I7"/>
    <mergeCell ref="C15:H15"/>
    <mergeCell ref="C16:H16"/>
    <mergeCell ref="C17:H17"/>
  </mergeCells>
  <phoneticPr fontId="3" type="noConversion"/>
  <hyperlinks>
    <hyperlink ref="C5" r:id="rId1" xr:uid="{00000000-0004-0000-0000-000000000000}"/>
  </hyperlinks>
  <pageMargins left="0.7" right="0.7" top="0.75" bottom="0.75" header="0.5" footer="0.5"/>
  <pageSetup scale="8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F88"/>
  <sheetViews>
    <sheetView zoomScale="96" zoomScaleNormal="130" zoomScalePageLayoutView="125" workbookViewId="0">
      <selection activeCell="B2" sqref="B2"/>
    </sheetView>
  </sheetViews>
  <sheetFormatPr defaultColWidth="9.08984375" defaultRowHeight="12.5" x14ac:dyDescent="0.25"/>
  <cols>
    <col min="1" max="1" width="5.08984375" style="12" customWidth="1"/>
    <col min="2" max="2" width="43.08984375" style="2" customWidth="1"/>
    <col min="3" max="3" width="20.08984375" style="11" customWidth="1"/>
    <col min="4" max="4" width="10.453125" style="12" bestFit="1" customWidth="1"/>
    <col min="5" max="16384" width="9.08984375" style="6"/>
  </cols>
  <sheetData>
    <row r="1" spans="1:6" ht="15" x14ac:dyDescent="0.4">
      <c r="A1" s="78" t="s">
        <v>76</v>
      </c>
      <c r="B1" s="79"/>
      <c r="C1" s="54" t="s">
        <v>304</v>
      </c>
      <c r="D1" s="146" t="s">
        <v>77</v>
      </c>
      <c r="E1" s="80"/>
      <c r="F1" s="80"/>
    </row>
    <row r="2" spans="1:6" ht="15.5" thickBot="1" x14ac:dyDescent="0.45">
      <c r="A2" s="81" t="s">
        <v>78</v>
      </c>
      <c r="B2" s="56"/>
      <c r="C2" s="57" t="s">
        <v>2</v>
      </c>
      <c r="D2" s="149" t="s">
        <v>79</v>
      </c>
      <c r="E2" s="80"/>
      <c r="F2" s="80"/>
    </row>
    <row r="3" spans="1:6" ht="15" x14ac:dyDescent="0.4">
      <c r="A3" s="82" t="s">
        <v>80</v>
      </c>
      <c r="B3" s="63" t="s">
        <v>81</v>
      </c>
      <c r="C3" s="62"/>
      <c r="D3" s="150" t="e">
        <f t="shared" ref="D3:D8" si="0">C3/$C$12</f>
        <v>#DIV/0!</v>
      </c>
      <c r="E3" s="80"/>
      <c r="F3" s="80"/>
    </row>
    <row r="4" spans="1:6" ht="30" x14ac:dyDescent="0.4">
      <c r="A4" s="82" t="s">
        <v>82</v>
      </c>
      <c r="B4" s="63" t="s">
        <v>83</v>
      </c>
      <c r="C4" s="62"/>
      <c r="D4" s="151" t="e">
        <f t="shared" si="0"/>
        <v>#DIV/0!</v>
      </c>
      <c r="E4" s="80"/>
      <c r="F4" s="80"/>
    </row>
    <row r="5" spans="1:6" ht="30" x14ac:dyDescent="0.4">
      <c r="A5" s="82" t="s">
        <v>84</v>
      </c>
      <c r="B5" s="63" t="s">
        <v>85</v>
      </c>
      <c r="C5" s="62"/>
      <c r="D5" s="151" t="e">
        <f t="shared" si="0"/>
        <v>#DIV/0!</v>
      </c>
      <c r="E5" s="80"/>
      <c r="F5" s="80"/>
    </row>
    <row r="6" spans="1:6" ht="15" x14ac:dyDescent="0.4">
      <c r="A6" s="82" t="s">
        <v>86</v>
      </c>
      <c r="B6" s="63" t="s">
        <v>87</v>
      </c>
      <c r="C6" s="62"/>
      <c r="D6" s="151" t="e">
        <f t="shared" si="0"/>
        <v>#DIV/0!</v>
      </c>
      <c r="E6" s="80"/>
      <c r="F6" s="80"/>
    </row>
    <row r="7" spans="1:6" ht="15" x14ac:dyDescent="0.4">
      <c r="A7" s="82" t="s">
        <v>88</v>
      </c>
      <c r="B7" s="63" t="s">
        <v>89</v>
      </c>
      <c r="C7" s="62"/>
      <c r="D7" s="151" t="e">
        <f t="shared" si="0"/>
        <v>#DIV/0!</v>
      </c>
      <c r="E7" s="80"/>
      <c r="F7" s="80"/>
    </row>
    <row r="8" spans="1:6" ht="15.5" thickBot="1" x14ac:dyDescent="0.45">
      <c r="A8" s="83" t="s">
        <v>90</v>
      </c>
      <c r="B8" s="84" t="s">
        <v>91</v>
      </c>
      <c r="C8" s="85">
        <f>SUM(C3:C7)</f>
        <v>0</v>
      </c>
      <c r="D8" s="86" t="e">
        <f t="shared" si="0"/>
        <v>#DIV/0!</v>
      </c>
      <c r="E8" s="80"/>
      <c r="F8" s="80"/>
    </row>
    <row r="9" spans="1:6" s="8" customFormat="1" ht="15" x14ac:dyDescent="0.4">
      <c r="A9" s="82" t="s">
        <v>92</v>
      </c>
      <c r="B9" s="63" t="s">
        <v>93</v>
      </c>
      <c r="C9" s="62"/>
      <c r="D9" s="151" t="e">
        <f>C9/$C$12</f>
        <v>#DIV/0!</v>
      </c>
      <c r="E9" s="87"/>
      <c r="F9" s="87"/>
    </row>
    <row r="10" spans="1:6" s="8" customFormat="1" ht="15" x14ac:dyDescent="0.4">
      <c r="A10" s="82" t="s">
        <v>94</v>
      </c>
      <c r="B10" s="63" t="s">
        <v>95</v>
      </c>
      <c r="C10" s="62"/>
      <c r="D10" s="151" t="e">
        <f>C10/$C$12</f>
        <v>#DIV/0!</v>
      </c>
      <c r="E10" s="87"/>
      <c r="F10" s="87"/>
    </row>
    <row r="11" spans="1:6" ht="15.5" thickBot="1" x14ac:dyDescent="0.45">
      <c r="A11" s="83" t="s">
        <v>96</v>
      </c>
      <c r="B11" s="84" t="s">
        <v>97</v>
      </c>
      <c r="C11" s="85">
        <f>SUM(C9:C10)</f>
        <v>0</v>
      </c>
      <c r="D11" s="86" t="e">
        <f>C11/$C$12</f>
        <v>#DIV/0!</v>
      </c>
      <c r="E11" s="80"/>
      <c r="F11" s="80"/>
    </row>
    <row r="12" spans="1:6" ht="15.5" thickBot="1" x14ac:dyDescent="0.45">
      <c r="A12" s="88" t="s">
        <v>98</v>
      </c>
      <c r="B12" s="89" t="s">
        <v>99</v>
      </c>
      <c r="C12" s="90">
        <f>SUM(C8-C11)</f>
        <v>0</v>
      </c>
      <c r="D12" s="152" t="e">
        <f>C12/$C$12</f>
        <v>#DIV/0!</v>
      </c>
      <c r="E12" s="80"/>
      <c r="F12" s="80"/>
    </row>
    <row r="13" spans="1:6" ht="15" x14ac:dyDescent="0.4">
      <c r="A13" s="82" t="s">
        <v>100</v>
      </c>
      <c r="B13" s="63" t="s">
        <v>101</v>
      </c>
      <c r="C13" s="62"/>
      <c r="D13" s="151" t="e">
        <f t="shared" ref="D13:D76" si="1">C13/$C$12</f>
        <v>#DIV/0!</v>
      </c>
      <c r="E13" s="80"/>
      <c r="F13" s="80"/>
    </row>
    <row r="14" spans="1:6" ht="15" x14ac:dyDescent="0.4">
      <c r="A14" s="82" t="s">
        <v>102</v>
      </c>
      <c r="B14" s="63" t="s">
        <v>103</v>
      </c>
      <c r="C14" s="62"/>
      <c r="D14" s="151" t="e">
        <f t="shared" si="1"/>
        <v>#DIV/0!</v>
      </c>
      <c r="E14" s="80"/>
      <c r="F14" s="80"/>
    </row>
    <row r="15" spans="1:6" ht="15" x14ac:dyDescent="0.4">
      <c r="A15" s="82" t="s">
        <v>104</v>
      </c>
      <c r="B15" s="63" t="s">
        <v>105</v>
      </c>
      <c r="C15" s="62"/>
      <c r="D15" s="151" t="e">
        <f t="shared" si="1"/>
        <v>#DIV/0!</v>
      </c>
      <c r="E15" s="80"/>
      <c r="F15" s="80"/>
    </row>
    <row r="16" spans="1:6" ht="15" x14ac:dyDescent="0.4">
      <c r="A16" s="82" t="s">
        <v>106</v>
      </c>
      <c r="B16" s="63" t="s">
        <v>107</v>
      </c>
      <c r="C16" s="62"/>
      <c r="D16" s="151" t="e">
        <f t="shared" si="1"/>
        <v>#DIV/0!</v>
      </c>
      <c r="E16" s="80"/>
      <c r="F16" s="80"/>
    </row>
    <row r="17" spans="1:6" ht="15.5" thickBot="1" x14ac:dyDescent="0.45">
      <c r="A17" s="83" t="s">
        <v>108</v>
      </c>
      <c r="B17" s="84" t="s">
        <v>109</v>
      </c>
      <c r="C17" s="85">
        <f>(SUM(C13:C14)-C15)+C16</f>
        <v>0</v>
      </c>
      <c r="D17" s="86" t="e">
        <f t="shared" si="1"/>
        <v>#DIV/0!</v>
      </c>
      <c r="E17" s="80"/>
      <c r="F17" s="80"/>
    </row>
    <row r="18" spans="1:6" ht="15" x14ac:dyDescent="0.4">
      <c r="A18" s="82">
        <v>3</v>
      </c>
      <c r="B18" s="63" t="s">
        <v>110</v>
      </c>
      <c r="C18" s="62"/>
      <c r="D18" s="151" t="e">
        <f t="shared" si="1"/>
        <v>#DIV/0!</v>
      </c>
      <c r="E18" s="80"/>
      <c r="F18" s="80"/>
    </row>
    <row r="19" spans="1:6" ht="15" x14ac:dyDescent="0.4">
      <c r="A19" s="82">
        <v>4</v>
      </c>
      <c r="B19" s="63" t="s">
        <v>111</v>
      </c>
      <c r="C19" s="62"/>
      <c r="D19" s="151" t="e">
        <f t="shared" si="1"/>
        <v>#DIV/0!</v>
      </c>
      <c r="E19" s="80"/>
      <c r="F19" s="80"/>
    </row>
    <row r="20" spans="1:6" ht="15" x14ac:dyDescent="0.4">
      <c r="A20" s="82">
        <v>5</v>
      </c>
      <c r="B20" s="63" t="s">
        <v>112</v>
      </c>
      <c r="C20" s="62"/>
      <c r="D20" s="151" t="e">
        <f t="shared" si="1"/>
        <v>#DIV/0!</v>
      </c>
      <c r="E20" s="80"/>
      <c r="F20" s="80"/>
    </row>
    <row r="21" spans="1:6" ht="15" x14ac:dyDescent="0.4">
      <c r="A21" s="82">
        <v>6</v>
      </c>
      <c r="B21" s="63" t="s">
        <v>113</v>
      </c>
      <c r="C21" s="62"/>
      <c r="D21" s="151" t="e">
        <f t="shared" si="1"/>
        <v>#DIV/0!</v>
      </c>
      <c r="E21" s="80"/>
      <c r="F21" s="80"/>
    </row>
    <row r="22" spans="1:6" ht="30" x14ac:dyDescent="0.4">
      <c r="A22" s="82">
        <v>7</v>
      </c>
      <c r="B22" s="63" t="s">
        <v>114</v>
      </c>
      <c r="C22" s="62"/>
      <c r="D22" s="151" t="e">
        <f t="shared" si="1"/>
        <v>#DIV/0!</v>
      </c>
      <c r="E22" s="80"/>
      <c r="F22" s="80"/>
    </row>
    <row r="23" spans="1:6" s="9" customFormat="1" ht="15.5" thickBot="1" x14ac:dyDescent="0.45">
      <c r="A23" s="83">
        <v>8</v>
      </c>
      <c r="B23" s="84" t="s">
        <v>115</v>
      </c>
      <c r="C23" s="85">
        <f>SUM(C17:C22)</f>
        <v>0</v>
      </c>
      <c r="D23" s="86" t="e">
        <f t="shared" si="1"/>
        <v>#DIV/0!</v>
      </c>
      <c r="E23" s="91"/>
      <c r="F23" s="91"/>
    </row>
    <row r="24" spans="1:6" ht="15" x14ac:dyDescent="0.4">
      <c r="A24" s="82" t="s">
        <v>36</v>
      </c>
      <c r="B24" s="63" t="s">
        <v>116</v>
      </c>
      <c r="C24" s="62"/>
      <c r="D24" s="151" t="e">
        <f t="shared" si="1"/>
        <v>#DIV/0!</v>
      </c>
      <c r="E24" s="80"/>
      <c r="F24" s="80"/>
    </row>
    <row r="25" spans="1:6" ht="15" x14ac:dyDescent="0.4">
      <c r="A25" s="82" t="s">
        <v>38</v>
      </c>
      <c r="B25" s="63" t="s">
        <v>117</v>
      </c>
      <c r="C25" s="62"/>
      <c r="D25" s="151" t="e">
        <f t="shared" si="1"/>
        <v>#DIV/0!</v>
      </c>
      <c r="E25" s="80"/>
      <c r="F25" s="80"/>
    </row>
    <row r="26" spans="1:6" ht="15" x14ac:dyDescent="0.4">
      <c r="A26" s="82" t="s">
        <v>40</v>
      </c>
      <c r="B26" s="63" t="s">
        <v>118</v>
      </c>
      <c r="C26" s="62"/>
      <c r="D26" s="151" t="e">
        <f t="shared" si="1"/>
        <v>#DIV/0!</v>
      </c>
      <c r="E26" s="80"/>
      <c r="F26" s="80"/>
    </row>
    <row r="27" spans="1:6" ht="30.5" thickBot="1" x14ac:dyDescent="0.45">
      <c r="A27" s="83" t="s">
        <v>42</v>
      </c>
      <c r="B27" s="84" t="s">
        <v>119</v>
      </c>
      <c r="C27" s="85">
        <f>SUM(C24:C26)</f>
        <v>0</v>
      </c>
      <c r="D27" s="86" t="e">
        <f t="shared" si="1"/>
        <v>#DIV/0!</v>
      </c>
      <c r="E27" s="80"/>
      <c r="F27" s="80"/>
    </row>
    <row r="28" spans="1:6" ht="15" x14ac:dyDescent="0.4">
      <c r="A28" s="82">
        <v>10</v>
      </c>
      <c r="B28" s="63" t="s">
        <v>120</v>
      </c>
      <c r="C28" s="62"/>
      <c r="D28" s="151" t="e">
        <f t="shared" si="1"/>
        <v>#DIV/0!</v>
      </c>
      <c r="E28" s="80"/>
      <c r="F28" s="80"/>
    </row>
    <row r="29" spans="1:6" ht="15" x14ac:dyDescent="0.4">
      <c r="A29" s="82" t="s">
        <v>121</v>
      </c>
      <c r="B29" s="63" t="s">
        <v>122</v>
      </c>
      <c r="C29" s="62"/>
      <c r="D29" s="151" t="e">
        <f t="shared" si="1"/>
        <v>#DIV/0!</v>
      </c>
      <c r="E29" s="80"/>
      <c r="F29" s="80"/>
    </row>
    <row r="30" spans="1:6" ht="15" x14ac:dyDescent="0.4">
      <c r="A30" s="82" t="s">
        <v>123</v>
      </c>
      <c r="B30" s="63" t="s">
        <v>124</v>
      </c>
      <c r="C30" s="62"/>
      <c r="D30" s="151" t="e">
        <f t="shared" si="1"/>
        <v>#DIV/0!</v>
      </c>
      <c r="E30" s="80"/>
      <c r="F30" s="80"/>
    </row>
    <row r="31" spans="1:6" ht="15" x14ac:dyDescent="0.4">
      <c r="A31" s="82" t="s">
        <v>125</v>
      </c>
      <c r="B31" s="63" t="s">
        <v>126</v>
      </c>
      <c r="C31" s="62"/>
      <c r="D31" s="151" t="e">
        <f t="shared" si="1"/>
        <v>#DIV/0!</v>
      </c>
      <c r="E31" s="80"/>
      <c r="F31" s="80"/>
    </row>
    <row r="32" spans="1:6" ht="15" x14ac:dyDescent="0.4">
      <c r="A32" s="82" t="s">
        <v>127</v>
      </c>
      <c r="B32" s="63" t="s">
        <v>128</v>
      </c>
      <c r="C32" s="62"/>
      <c r="D32" s="151" t="e">
        <f t="shared" si="1"/>
        <v>#DIV/0!</v>
      </c>
      <c r="E32" s="80"/>
      <c r="F32" s="80"/>
    </row>
    <row r="33" spans="1:6" ht="15.5" thickBot="1" x14ac:dyDescent="0.45">
      <c r="A33" s="83" t="s">
        <v>129</v>
      </c>
      <c r="B33" s="84" t="s">
        <v>130</v>
      </c>
      <c r="C33" s="85">
        <f>SUM(C29:C32)</f>
        <v>0</v>
      </c>
      <c r="D33" s="86" t="e">
        <f t="shared" si="1"/>
        <v>#DIV/0!</v>
      </c>
      <c r="E33" s="80"/>
      <c r="F33" s="80"/>
    </row>
    <row r="34" spans="1:6" ht="30.5" thickBot="1" x14ac:dyDescent="0.45">
      <c r="A34" s="88" t="s">
        <v>131</v>
      </c>
      <c r="B34" s="89" t="s">
        <v>132</v>
      </c>
      <c r="C34" s="90">
        <f>SUM(C27,C28,C33)</f>
        <v>0</v>
      </c>
      <c r="D34" s="152" t="e">
        <f t="shared" si="1"/>
        <v>#DIV/0!</v>
      </c>
      <c r="E34" s="80"/>
      <c r="F34" s="80"/>
    </row>
    <row r="35" spans="1:6" ht="15" x14ac:dyDescent="0.4">
      <c r="A35" s="92" t="s">
        <v>133</v>
      </c>
      <c r="B35" s="93" t="s">
        <v>134</v>
      </c>
      <c r="C35" s="62"/>
      <c r="D35" s="153" t="e">
        <f t="shared" si="1"/>
        <v>#DIV/0!</v>
      </c>
      <c r="E35" s="80"/>
      <c r="F35" s="80"/>
    </row>
    <row r="36" spans="1:6" ht="15" x14ac:dyDescent="0.4">
      <c r="A36" s="82" t="s">
        <v>135</v>
      </c>
      <c r="B36" s="63" t="s">
        <v>136</v>
      </c>
      <c r="C36" s="62"/>
      <c r="D36" s="151" t="e">
        <f t="shared" si="1"/>
        <v>#DIV/0!</v>
      </c>
      <c r="E36" s="80"/>
      <c r="F36" s="80"/>
    </row>
    <row r="37" spans="1:6" ht="15" x14ac:dyDescent="0.4">
      <c r="A37" s="82" t="s">
        <v>137</v>
      </c>
      <c r="B37" s="63" t="s">
        <v>209</v>
      </c>
      <c r="C37" s="62"/>
      <c r="D37" s="151" t="e">
        <f t="shared" si="1"/>
        <v>#DIV/0!</v>
      </c>
      <c r="E37" s="80"/>
      <c r="F37" s="80"/>
    </row>
    <row r="38" spans="1:6" ht="15" x14ac:dyDescent="0.4">
      <c r="A38" s="82" t="s">
        <v>138</v>
      </c>
      <c r="B38" s="63" t="s">
        <v>210</v>
      </c>
      <c r="C38" s="62"/>
      <c r="D38" s="151" t="e">
        <f t="shared" si="1"/>
        <v>#DIV/0!</v>
      </c>
      <c r="E38" s="80"/>
      <c r="F38" s="80"/>
    </row>
    <row r="39" spans="1:6" ht="30.5" thickBot="1" x14ac:dyDescent="0.45">
      <c r="A39" s="83" t="s">
        <v>139</v>
      </c>
      <c r="B39" s="84" t="s">
        <v>140</v>
      </c>
      <c r="C39" s="85">
        <f>SUM(C35:C38)</f>
        <v>0</v>
      </c>
      <c r="D39" s="86" t="e">
        <f t="shared" si="1"/>
        <v>#DIV/0!</v>
      </c>
      <c r="E39" s="80"/>
      <c r="F39" s="80"/>
    </row>
    <row r="40" spans="1:6" ht="15" x14ac:dyDescent="0.4">
      <c r="A40" s="92" t="s">
        <v>141</v>
      </c>
      <c r="B40" s="93" t="s">
        <v>142</v>
      </c>
      <c r="C40" s="62"/>
      <c r="D40" s="153" t="e">
        <f t="shared" si="1"/>
        <v>#DIV/0!</v>
      </c>
      <c r="E40" s="80"/>
      <c r="F40" s="80"/>
    </row>
    <row r="41" spans="1:6" ht="15" x14ac:dyDescent="0.4">
      <c r="A41" s="82" t="s">
        <v>143</v>
      </c>
      <c r="B41" s="63" t="s">
        <v>144</v>
      </c>
      <c r="C41" s="62"/>
      <c r="D41" s="151" t="e">
        <f t="shared" si="1"/>
        <v>#DIV/0!</v>
      </c>
      <c r="E41" s="80"/>
      <c r="F41" s="80"/>
    </row>
    <row r="42" spans="1:6" ht="15" x14ac:dyDescent="0.4">
      <c r="A42" s="82" t="s">
        <v>145</v>
      </c>
      <c r="B42" s="63" t="s">
        <v>146</v>
      </c>
      <c r="C42" s="62"/>
      <c r="D42" s="151" t="e">
        <f t="shared" si="1"/>
        <v>#DIV/0!</v>
      </c>
      <c r="E42" s="80"/>
      <c r="F42" s="80"/>
    </row>
    <row r="43" spans="1:6" ht="15" x14ac:dyDescent="0.4">
      <c r="A43" s="82" t="s">
        <v>147</v>
      </c>
      <c r="B43" s="63" t="s">
        <v>148</v>
      </c>
      <c r="C43" s="62"/>
      <c r="D43" s="151" t="e">
        <f t="shared" si="1"/>
        <v>#DIV/0!</v>
      </c>
      <c r="E43" s="80"/>
      <c r="F43" s="80"/>
    </row>
    <row r="44" spans="1:6" ht="30.5" thickBot="1" x14ac:dyDescent="0.45">
      <c r="A44" s="83" t="s">
        <v>149</v>
      </c>
      <c r="B44" s="84" t="s">
        <v>150</v>
      </c>
      <c r="C44" s="85">
        <f>SUM(C40:C43)</f>
        <v>0</v>
      </c>
      <c r="D44" s="86" t="e">
        <f t="shared" si="1"/>
        <v>#DIV/0!</v>
      </c>
      <c r="E44" s="80"/>
      <c r="F44" s="80"/>
    </row>
    <row r="45" spans="1:6" ht="30" x14ac:dyDescent="0.4">
      <c r="A45" s="82">
        <v>14</v>
      </c>
      <c r="B45" s="63" t="s">
        <v>151</v>
      </c>
      <c r="C45" s="62"/>
      <c r="D45" s="151" t="e">
        <f t="shared" si="1"/>
        <v>#DIV/0!</v>
      </c>
      <c r="E45" s="80"/>
      <c r="F45" s="80"/>
    </row>
    <row r="46" spans="1:6" ht="15" x14ac:dyDescent="0.4">
      <c r="A46" s="82">
        <v>15</v>
      </c>
      <c r="B46" s="63" t="s">
        <v>152</v>
      </c>
      <c r="C46" s="62"/>
      <c r="D46" s="151" t="e">
        <f t="shared" si="1"/>
        <v>#DIV/0!</v>
      </c>
      <c r="E46" s="80"/>
      <c r="F46" s="80"/>
    </row>
    <row r="47" spans="1:6" ht="15" x14ac:dyDescent="0.4">
      <c r="A47" s="82">
        <v>16</v>
      </c>
      <c r="B47" s="63" t="s">
        <v>153</v>
      </c>
      <c r="C47" s="62"/>
      <c r="D47" s="151" t="e">
        <f t="shared" si="1"/>
        <v>#DIV/0!</v>
      </c>
      <c r="E47" s="80"/>
      <c r="F47" s="80"/>
    </row>
    <row r="48" spans="1:6" ht="30.5" thickBot="1" x14ac:dyDescent="0.45">
      <c r="A48" s="83">
        <v>17</v>
      </c>
      <c r="B48" s="84" t="s">
        <v>154</v>
      </c>
      <c r="C48" s="85">
        <f>SUM(C45:C47)</f>
        <v>0</v>
      </c>
      <c r="D48" s="86" t="e">
        <f t="shared" si="1"/>
        <v>#DIV/0!</v>
      </c>
      <c r="E48" s="80"/>
      <c r="F48" s="80"/>
    </row>
    <row r="49" spans="1:6" s="10" customFormat="1" ht="15" x14ac:dyDescent="0.4">
      <c r="A49" s="82" t="s">
        <v>155</v>
      </c>
      <c r="B49" s="63" t="s">
        <v>156</v>
      </c>
      <c r="C49" s="62"/>
      <c r="D49" s="151" t="e">
        <f t="shared" si="1"/>
        <v>#DIV/0!</v>
      </c>
      <c r="E49" s="94"/>
      <c r="F49" s="94"/>
    </row>
    <row r="50" spans="1:6" s="10" customFormat="1" ht="15" x14ac:dyDescent="0.4">
      <c r="A50" s="82" t="s">
        <v>157</v>
      </c>
      <c r="B50" s="63" t="s">
        <v>158</v>
      </c>
      <c r="C50" s="62"/>
      <c r="D50" s="151" t="e">
        <f t="shared" si="1"/>
        <v>#DIV/0!</v>
      </c>
      <c r="E50" s="94"/>
      <c r="F50" s="94"/>
    </row>
    <row r="51" spans="1:6" s="10" customFormat="1" ht="15" x14ac:dyDescent="0.4">
      <c r="A51" s="82" t="s">
        <v>159</v>
      </c>
      <c r="B51" s="63" t="s">
        <v>160</v>
      </c>
      <c r="C51" s="62"/>
      <c r="D51" s="151" t="e">
        <f t="shared" si="1"/>
        <v>#DIV/0!</v>
      </c>
      <c r="E51" s="94"/>
      <c r="F51" s="94"/>
    </row>
    <row r="52" spans="1:6" s="10" customFormat="1" ht="15" x14ac:dyDescent="0.4">
      <c r="A52" s="82" t="s">
        <v>161</v>
      </c>
      <c r="B52" s="63" t="s">
        <v>162</v>
      </c>
      <c r="C52" s="62"/>
      <c r="D52" s="151" t="e">
        <f t="shared" si="1"/>
        <v>#DIV/0!</v>
      </c>
      <c r="E52" s="94"/>
      <c r="F52" s="94"/>
    </row>
    <row r="53" spans="1:6" s="10" customFormat="1" ht="15" x14ac:dyDescent="0.4">
      <c r="A53" s="82" t="s">
        <v>163</v>
      </c>
      <c r="B53" s="63" t="s">
        <v>211</v>
      </c>
      <c r="C53" s="62"/>
      <c r="D53" s="151" t="e">
        <f t="shared" si="1"/>
        <v>#DIV/0!</v>
      </c>
      <c r="E53" s="94"/>
      <c r="F53" s="94"/>
    </row>
    <row r="54" spans="1:6" s="10" customFormat="1" ht="15" x14ac:dyDescent="0.4">
      <c r="A54" s="82" t="s">
        <v>164</v>
      </c>
      <c r="B54" s="63" t="s">
        <v>165</v>
      </c>
      <c r="C54" s="62"/>
      <c r="D54" s="151" t="e">
        <f t="shared" si="1"/>
        <v>#DIV/0!</v>
      </c>
      <c r="E54" s="94"/>
      <c r="F54" s="94"/>
    </row>
    <row r="55" spans="1:6" ht="30.5" thickBot="1" x14ac:dyDescent="0.45">
      <c r="A55" s="83" t="s">
        <v>166</v>
      </c>
      <c r="B55" s="84" t="s">
        <v>167</v>
      </c>
      <c r="C55" s="85">
        <f>SUM(C49:C54)</f>
        <v>0</v>
      </c>
      <c r="D55" s="86" t="e">
        <f t="shared" si="1"/>
        <v>#DIV/0!</v>
      </c>
      <c r="E55" s="80"/>
      <c r="F55" s="80"/>
    </row>
    <row r="56" spans="1:6" ht="15" x14ac:dyDescent="0.4">
      <c r="A56" s="95">
        <v>19</v>
      </c>
      <c r="B56" s="96" t="s">
        <v>168</v>
      </c>
      <c r="C56" s="97"/>
      <c r="D56" s="154" t="e">
        <f t="shared" si="1"/>
        <v>#DIV/0!</v>
      </c>
      <c r="E56" s="80"/>
      <c r="F56" s="80"/>
    </row>
    <row r="57" spans="1:6" ht="30" x14ac:dyDescent="0.4">
      <c r="A57" s="98">
        <v>20</v>
      </c>
      <c r="B57" s="99" t="s">
        <v>266</v>
      </c>
      <c r="C57" s="100">
        <f>SUM(C23,C34,C48,C56,C39,C44,C55)</f>
        <v>0</v>
      </c>
      <c r="D57" s="155" t="e">
        <f t="shared" si="1"/>
        <v>#DIV/0!</v>
      </c>
      <c r="E57" s="80"/>
      <c r="F57" s="80"/>
    </row>
    <row r="58" spans="1:6" ht="15.5" thickBot="1" x14ac:dyDescent="0.45">
      <c r="A58" s="83">
        <v>21</v>
      </c>
      <c r="B58" s="84" t="s">
        <v>169</v>
      </c>
      <c r="C58" s="85">
        <f>SUM(C12-C57)</f>
        <v>0</v>
      </c>
      <c r="D58" s="86" t="e">
        <f t="shared" si="1"/>
        <v>#DIV/0!</v>
      </c>
      <c r="E58" s="80"/>
      <c r="F58" s="80"/>
    </row>
    <row r="59" spans="1:6" ht="15" x14ac:dyDescent="0.4">
      <c r="A59" s="82" t="s">
        <v>170</v>
      </c>
      <c r="B59" s="63" t="s">
        <v>171</v>
      </c>
      <c r="C59" s="62"/>
      <c r="D59" s="151" t="e">
        <f t="shared" si="1"/>
        <v>#DIV/0!</v>
      </c>
      <c r="E59" s="80"/>
      <c r="F59" s="80"/>
    </row>
    <row r="60" spans="1:6" ht="15" x14ac:dyDescent="0.4">
      <c r="A60" s="82" t="s">
        <v>172</v>
      </c>
      <c r="B60" s="63" t="s">
        <v>173</v>
      </c>
      <c r="C60" s="62"/>
      <c r="D60" s="151" t="e">
        <f t="shared" si="1"/>
        <v>#DIV/0!</v>
      </c>
      <c r="E60" s="80"/>
      <c r="F60" s="80"/>
    </row>
    <row r="61" spans="1:6" ht="15" x14ac:dyDescent="0.4">
      <c r="A61" s="82" t="s">
        <v>174</v>
      </c>
      <c r="B61" s="63" t="s">
        <v>175</v>
      </c>
      <c r="C61" s="62"/>
      <c r="D61" s="151" t="e">
        <f t="shared" si="1"/>
        <v>#DIV/0!</v>
      </c>
      <c r="E61" s="80"/>
      <c r="F61" s="80"/>
    </row>
    <row r="62" spans="1:6" ht="15" x14ac:dyDescent="0.4">
      <c r="A62" s="82" t="s">
        <v>176</v>
      </c>
      <c r="B62" s="63" t="s">
        <v>177</v>
      </c>
      <c r="C62" s="62"/>
      <c r="D62" s="151" t="e">
        <f t="shared" si="1"/>
        <v>#DIV/0!</v>
      </c>
      <c r="E62" s="80"/>
      <c r="F62" s="80"/>
    </row>
    <row r="63" spans="1:6" ht="15" x14ac:dyDescent="0.4">
      <c r="A63" s="82" t="s">
        <v>178</v>
      </c>
      <c r="B63" s="63" t="s">
        <v>179</v>
      </c>
      <c r="C63" s="62"/>
      <c r="D63" s="151" t="e">
        <f t="shared" si="1"/>
        <v>#DIV/0!</v>
      </c>
      <c r="E63" s="80"/>
      <c r="F63" s="80"/>
    </row>
    <row r="64" spans="1:6" ht="15" x14ac:dyDescent="0.4">
      <c r="A64" s="82" t="s">
        <v>180</v>
      </c>
      <c r="B64" s="63" t="s">
        <v>128</v>
      </c>
      <c r="C64" s="62"/>
      <c r="D64" s="151" t="e">
        <f t="shared" si="1"/>
        <v>#DIV/0!</v>
      </c>
      <c r="E64" s="80"/>
      <c r="F64" s="80"/>
    </row>
    <row r="65" spans="1:6" ht="30.5" thickBot="1" x14ac:dyDescent="0.45">
      <c r="A65" s="83" t="s">
        <v>181</v>
      </c>
      <c r="B65" s="84" t="s">
        <v>182</v>
      </c>
      <c r="C65" s="85">
        <f>SUM(C59:C64)</f>
        <v>0</v>
      </c>
      <c r="D65" s="86" t="e">
        <f t="shared" si="1"/>
        <v>#DIV/0!</v>
      </c>
      <c r="E65" s="80"/>
      <c r="F65" s="80"/>
    </row>
    <row r="66" spans="1:6" ht="15" x14ac:dyDescent="0.4">
      <c r="A66" s="82" t="s">
        <v>183</v>
      </c>
      <c r="B66" s="63" t="s">
        <v>184</v>
      </c>
      <c r="C66" s="62"/>
      <c r="D66" s="151" t="e">
        <f t="shared" si="1"/>
        <v>#DIV/0!</v>
      </c>
      <c r="E66" s="80"/>
      <c r="F66" s="80"/>
    </row>
    <row r="67" spans="1:6" ht="30" x14ac:dyDescent="0.4">
      <c r="A67" s="82" t="s">
        <v>185</v>
      </c>
      <c r="B67" s="63" t="s">
        <v>186</v>
      </c>
      <c r="C67" s="62"/>
      <c r="D67" s="151" t="e">
        <f t="shared" si="1"/>
        <v>#DIV/0!</v>
      </c>
      <c r="E67" s="80"/>
      <c r="F67" s="80"/>
    </row>
    <row r="68" spans="1:6" ht="15" x14ac:dyDescent="0.4">
      <c r="A68" s="82" t="s">
        <v>187</v>
      </c>
      <c r="B68" s="63" t="s">
        <v>188</v>
      </c>
      <c r="C68" s="62"/>
      <c r="D68" s="151" t="e">
        <f t="shared" si="1"/>
        <v>#DIV/0!</v>
      </c>
      <c r="E68" s="80"/>
      <c r="F68" s="80"/>
    </row>
    <row r="69" spans="1:6" ht="15" x14ac:dyDescent="0.4">
      <c r="A69" s="82" t="s">
        <v>189</v>
      </c>
      <c r="B69" s="63" t="s">
        <v>128</v>
      </c>
      <c r="C69" s="62"/>
      <c r="D69" s="155" t="e">
        <f t="shared" si="1"/>
        <v>#DIV/0!</v>
      </c>
      <c r="E69" s="80"/>
      <c r="F69" s="80"/>
    </row>
    <row r="70" spans="1:6" ht="30.5" thickBot="1" x14ac:dyDescent="0.45">
      <c r="A70" s="83" t="s">
        <v>190</v>
      </c>
      <c r="B70" s="84" t="s">
        <v>191</v>
      </c>
      <c r="C70" s="85">
        <f>SUM(C66:C69)</f>
        <v>0</v>
      </c>
      <c r="D70" s="86" t="e">
        <f t="shared" si="1"/>
        <v>#DIV/0!</v>
      </c>
      <c r="E70" s="80"/>
      <c r="F70" s="80"/>
    </row>
    <row r="71" spans="1:6" s="10" customFormat="1" ht="15" x14ac:dyDescent="0.4">
      <c r="A71" s="82">
        <v>24</v>
      </c>
      <c r="B71" s="63" t="s">
        <v>192</v>
      </c>
      <c r="C71" s="62"/>
      <c r="D71" s="151" t="e">
        <f t="shared" si="1"/>
        <v>#DIV/0!</v>
      </c>
      <c r="E71" s="94"/>
      <c r="F71" s="94"/>
    </row>
    <row r="72" spans="1:6" ht="15.5" thickBot="1" x14ac:dyDescent="0.45">
      <c r="A72" s="83" t="s">
        <v>193</v>
      </c>
      <c r="B72" s="84" t="s">
        <v>194</v>
      </c>
      <c r="C72" s="85">
        <f>SUM(C58-(SUM(,C65,C70,C71)))</f>
        <v>0</v>
      </c>
      <c r="D72" s="86" t="e">
        <f t="shared" si="1"/>
        <v>#DIV/0!</v>
      </c>
      <c r="E72" s="80"/>
      <c r="F72" s="80"/>
    </row>
    <row r="73" spans="1:6" ht="30" x14ac:dyDescent="0.4">
      <c r="A73" s="82">
        <v>25</v>
      </c>
      <c r="B73" s="63" t="s">
        <v>268</v>
      </c>
      <c r="C73" s="62"/>
      <c r="D73" s="151" t="e">
        <f t="shared" si="1"/>
        <v>#DIV/0!</v>
      </c>
      <c r="E73" s="80"/>
      <c r="F73" s="80"/>
    </row>
    <row r="74" spans="1:6" ht="15.5" thickBot="1" x14ac:dyDescent="0.45">
      <c r="A74" s="83">
        <v>26</v>
      </c>
      <c r="B74" s="84" t="s">
        <v>257</v>
      </c>
      <c r="C74" s="85">
        <f>SUM(C72+(C73))</f>
        <v>0</v>
      </c>
      <c r="D74" s="86" t="e">
        <f t="shared" si="1"/>
        <v>#DIV/0!</v>
      </c>
      <c r="E74" s="80"/>
      <c r="F74" s="80"/>
    </row>
    <row r="75" spans="1:6" s="10" customFormat="1" ht="15" x14ac:dyDescent="0.4">
      <c r="A75" s="82">
        <v>27</v>
      </c>
      <c r="B75" s="63" t="s">
        <v>195</v>
      </c>
      <c r="C75" s="62"/>
      <c r="D75" s="151" t="e">
        <f t="shared" si="1"/>
        <v>#DIV/0!</v>
      </c>
      <c r="E75" s="94"/>
      <c r="F75" s="94"/>
    </row>
    <row r="76" spans="1:6" ht="15.5" thickBot="1" x14ac:dyDescent="0.45">
      <c r="A76" s="83">
        <v>28</v>
      </c>
      <c r="B76" s="84" t="s">
        <v>196</v>
      </c>
      <c r="C76" s="85">
        <f>SUM(C74-ABS(C75))</f>
        <v>0</v>
      </c>
      <c r="D76" s="86" t="e">
        <f t="shared" si="1"/>
        <v>#DIV/0!</v>
      </c>
      <c r="E76" s="80"/>
      <c r="F76" s="80"/>
    </row>
    <row r="77" spans="1:6" ht="15.5" thickBot="1" x14ac:dyDescent="0.45">
      <c r="A77" s="83">
        <v>29</v>
      </c>
      <c r="B77" s="84" t="s">
        <v>256</v>
      </c>
      <c r="C77" s="85">
        <f>SUM(C74,C71)</f>
        <v>0</v>
      </c>
      <c r="D77" s="86" t="e">
        <f>C77/$C$12</f>
        <v>#DIV/0!</v>
      </c>
      <c r="E77" s="80"/>
      <c r="F77" s="80"/>
    </row>
    <row r="78" spans="1:6" ht="15.5" thickBot="1" x14ac:dyDescent="0.45">
      <c r="A78" s="83">
        <v>30</v>
      </c>
      <c r="B78" s="84" t="s">
        <v>197</v>
      </c>
      <c r="C78" s="85">
        <f>SUM(C77,C67,C63,C51,C35)</f>
        <v>0</v>
      </c>
      <c r="D78" s="86" t="e">
        <f>C78/$C$12</f>
        <v>#DIV/0!</v>
      </c>
      <c r="E78" s="80"/>
      <c r="F78" s="80"/>
    </row>
    <row r="79" spans="1:6" ht="15.5" thickBot="1" x14ac:dyDescent="0.45">
      <c r="A79" s="83">
        <v>31</v>
      </c>
      <c r="B79" s="84" t="s">
        <v>270</v>
      </c>
      <c r="C79" s="85">
        <f>C12-C23</f>
        <v>0</v>
      </c>
      <c r="D79" s="156"/>
      <c r="E79" s="80"/>
      <c r="F79" s="80"/>
    </row>
    <row r="80" spans="1:6" ht="14.25" customHeight="1" x14ac:dyDescent="0.4">
      <c r="A80" s="71"/>
      <c r="B80" s="101"/>
      <c r="C80" s="102"/>
      <c r="D80" s="103"/>
      <c r="E80" s="80"/>
      <c r="F80" s="80"/>
    </row>
    <row r="81" spans="1:6" ht="21" customHeight="1" x14ac:dyDescent="0.6">
      <c r="A81" s="173" t="s">
        <v>254</v>
      </c>
      <c r="B81" s="174"/>
      <c r="C81" s="174"/>
      <c r="D81" s="174"/>
      <c r="E81" s="174"/>
      <c r="F81" s="174"/>
    </row>
    <row r="82" spans="1:6" ht="21" customHeight="1" x14ac:dyDescent="0.5">
      <c r="A82" s="75">
        <v>1</v>
      </c>
      <c r="B82" s="76" t="s">
        <v>295</v>
      </c>
      <c r="C82" s="76"/>
      <c r="D82" s="76"/>
      <c r="E82" s="55"/>
      <c r="F82" s="55"/>
    </row>
    <row r="83" spans="1:6" s="2" customFormat="1" ht="18.5" x14ac:dyDescent="0.5">
      <c r="A83" s="76">
        <v>2</v>
      </c>
      <c r="B83" s="76" t="s">
        <v>296</v>
      </c>
      <c r="C83" s="55"/>
      <c r="D83" s="55"/>
      <c r="E83" s="55"/>
      <c r="F83" s="55"/>
    </row>
    <row r="84" spans="1:6" ht="18.5" x14ac:dyDescent="0.5">
      <c r="A84" s="76"/>
      <c r="B84" s="77" t="s">
        <v>258</v>
      </c>
      <c r="C84" s="76"/>
      <c r="D84" s="76"/>
      <c r="E84" s="76"/>
      <c r="F84" s="76"/>
    </row>
    <row r="85" spans="1:6" ht="18.5" x14ac:dyDescent="0.5">
      <c r="A85" s="76">
        <v>3</v>
      </c>
      <c r="B85" s="76" t="s">
        <v>260</v>
      </c>
      <c r="C85" s="102"/>
      <c r="D85" s="103"/>
      <c r="E85" s="80"/>
      <c r="F85" s="80"/>
    </row>
    <row r="86" spans="1:6" ht="18.5" x14ac:dyDescent="0.5">
      <c r="A86" s="77">
        <v>4</v>
      </c>
      <c r="B86" s="77" t="s">
        <v>300</v>
      </c>
      <c r="C86" s="102"/>
      <c r="D86" s="103"/>
      <c r="E86" s="80"/>
      <c r="F86" s="80"/>
    </row>
    <row r="87" spans="1:6" ht="15" x14ac:dyDescent="0.4">
      <c r="A87" s="104"/>
      <c r="B87" s="104"/>
      <c r="C87" s="105"/>
      <c r="D87" s="104"/>
      <c r="E87" s="80"/>
      <c r="F87" s="80"/>
    </row>
    <row r="88" spans="1:6" ht="13" x14ac:dyDescent="0.3">
      <c r="A88" s="3"/>
      <c r="B88" s="3"/>
      <c r="C88" s="3"/>
      <c r="D88" s="3"/>
      <c r="E88" s="2"/>
      <c r="F88" s="2"/>
    </row>
  </sheetData>
  <mergeCells count="1">
    <mergeCell ref="A81:F81"/>
  </mergeCells>
  <phoneticPr fontId="3" type="noConversion"/>
  <printOptions headings="1"/>
  <pageMargins left="0.7" right="0.7" top="1" bottom="1" header="0.5" footer="0.5"/>
  <pageSetup scale="83" fitToHeight="2" orientation="portrait" r:id="rId1"/>
  <headerFooter>
    <oddHeader>&amp;C&amp;14&amp;K000000 2018 PERFORMANCE REPORT FOR MANAGEMENT
Schedule 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G49"/>
  <sheetViews>
    <sheetView zoomScale="125" zoomScaleNormal="125" zoomScalePageLayoutView="125" workbookViewId="0">
      <selection activeCell="B8" sqref="B8"/>
    </sheetView>
  </sheetViews>
  <sheetFormatPr defaultColWidth="8.81640625" defaultRowHeight="12.5" x14ac:dyDescent="0.25"/>
  <cols>
    <col min="1" max="1" width="6" customWidth="1"/>
    <col min="2" max="2" width="81.08984375" customWidth="1"/>
    <col min="3" max="3" width="13.453125" customWidth="1"/>
  </cols>
  <sheetData>
    <row r="1" spans="1:7" ht="15" x14ac:dyDescent="0.4">
      <c r="A1" s="144" t="s">
        <v>0</v>
      </c>
      <c r="B1" s="145"/>
      <c r="C1" s="146" t="s">
        <v>304</v>
      </c>
      <c r="D1" s="55"/>
      <c r="E1" s="55"/>
      <c r="F1" s="55"/>
      <c r="G1" s="55"/>
    </row>
    <row r="2" spans="1:7" ht="15" x14ac:dyDescent="0.4">
      <c r="A2" s="147" t="s">
        <v>1</v>
      </c>
      <c r="B2" s="148"/>
      <c r="C2" s="149" t="s">
        <v>2</v>
      </c>
      <c r="D2" s="55"/>
      <c r="E2" s="55"/>
      <c r="F2" s="55"/>
      <c r="G2" s="55"/>
    </row>
    <row r="3" spans="1:7" ht="15" x14ac:dyDescent="0.4">
      <c r="A3" s="60">
        <v>1</v>
      </c>
      <c r="B3" s="61" t="s">
        <v>3</v>
      </c>
      <c r="C3" s="157"/>
      <c r="D3" s="55"/>
      <c r="E3" s="55"/>
      <c r="F3" s="55"/>
      <c r="G3" s="55"/>
    </row>
    <row r="4" spans="1:7" ht="15" x14ac:dyDescent="0.4">
      <c r="A4" s="60">
        <v>2</v>
      </c>
      <c r="B4" s="61" t="s">
        <v>4</v>
      </c>
      <c r="C4" s="157"/>
      <c r="D4" s="55"/>
      <c r="E4" s="55"/>
      <c r="F4" s="55"/>
      <c r="G4" s="55"/>
    </row>
    <row r="5" spans="1:7" ht="15" x14ac:dyDescent="0.4">
      <c r="A5" s="60" t="s">
        <v>5</v>
      </c>
      <c r="B5" s="63" t="s">
        <v>6</v>
      </c>
      <c r="C5" s="157"/>
      <c r="D5" s="55"/>
      <c r="E5" s="55"/>
      <c r="F5" s="55"/>
      <c r="G5" s="55"/>
    </row>
    <row r="6" spans="1:7" ht="15" x14ac:dyDescent="0.4">
      <c r="A6" s="60" t="s">
        <v>7</v>
      </c>
      <c r="B6" s="61" t="s">
        <v>51</v>
      </c>
      <c r="C6" s="157"/>
      <c r="D6" s="55"/>
      <c r="E6" s="55"/>
      <c r="F6" s="55"/>
      <c r="G6" s="55"/>
    </row>
    <row r="7" spans="1:7" ht="15.5" thickBot="1" x14ac:dyDescent="0.45">
      <c r="A7" s="64" t="s">
        <v>8</v>
      </c>
      <c r="B7" s="65" t="s">
        <v>9</v>
      </c>
      <c r="C7" s="158">
        <f>C5+C6</f>
        <v>0</v>
      </c>
      <c r="D7" s="55"/>
      <c r="E7" s="55"/>
      <c r="F7" s="55"/>
      <c r="G7" s="55"/>
    </row>
    <row r="8" spans="1:7" ht="15" x14ac:dyDescent="0.4">
      <c r="A8" s="58">
        <v>4</v>
      </c>
      <c r="B8" s="59" t="s">
        <v>10</v>
      </c>
      <c r="C8" s="159"/>
      <c r="D8" s="55"/>
      <c r="E8" s="55"/>
      <c r="F8" s="55"/>
      <c r="G8" s="55"/>
    </row>
    <row r="9" spans="1:7" ht="15.5" thickBot="1" x14ac:dyDescent="0.45">
      <c r="A9" s="66">
        <v>5</v>
      </c>
      <c r="B9" s="65" t="s">
        <v>11</v>
      </c>
      <c r="C9" s="158">
        <f>SUM(C4,C7,C8)</f>
        <v>0</v>
      </c>
      <c r="D9" s="55"/>
      <c r="E9" s="55"/>
      <c r="F9" s="55"/>
      <c r="G9" s="55"/>
    </row>
    <row r="10" spans="1:7" ht="15" x14ac:dyDescent="0.4">
      <c r="A10" s="58" t="s">
        <v>12</v>
      </c>
      <c r="B10" s="59" t="s">
        <v>234</v>
      </c>
      <c r="C10" s="160"/>
      <c r="D10" s="55"/>
      <c r="E10" s="55"/>
      <c r="F10" s="55"/>
      <c r="G10" s="55"/>
    </row>
    <row r="11" spans="1:7" ht="15" x14ac:dyDescent="0.4">
      <c r="A11" s="60" t="s">
        <v>13</v>
      </c>
      <c r="B11" s="61" t="s">
        <v>235</v>
      </c>
      <c r="C11" s="157"/>
      <c r="D11" s="55"/>
      <c r="E11" s="55"/>
      <c r="F11" s="55"/>
      <c r="G11" s="55"/>
    </row>
    <row r="12" spans="1:7" ht="15.5" thickBot="1" x14ac:dyDescent="0.45">
      <c r="A12" s="60" t="s">
        <v>15</v>
      </c>
      <c r="B12" s="61" t="s">
        <v>14</v>
      </c>
      <c r="C12" s="157"/>
      <c r="D12" s="55"/>
      <c r="E12" s="55"/>
      <c r="F12" s="55"/>
      <c r="G12" s="55"/>
    </row>
    <row r="13" spans="1:7" ht="21.5" x14ac:dyDescent="0.4">
      <c r="A13" s="58" t="s">
        <v>233</v>
      </c>
      <c r="B13" s="59" t="s">
        <v>294</v>
      </c>
      <c r="C13" s="161">
        <f>SUM(C11:C12)</f>
        <v>0</v>
      </c>
      <c r="D13" s="55"/>
      <c r="E13" s="55"/>
      <c r="F13" s="55"/>
      <c r="G13" s="55"/>
    </row>
    <row r="14" spans="1:7" ht="15" x14ac:dyDescent="0.4">
      <c r="A14" s="60" t="s">
        <v>16</v>
      </c>
      <c r="B14" s="61" t="s">
        <v>17</v>
      </c>
      <c r="C14" s="157"/>
      <c r="D14" s="55"/>
      <c r="E14" s="55"/>
      <c r="F14" s="55"/>
      <c r="G14" s="55"/>
    </row>
    <row r="15" spans="1:7" ht="15" x14ac:dyDescent="0.4">
      <c r="A15" s="60" t="s">
        <v>18</v>
      </c>
      <c r="B15" s="61" t="s">
        <v>19</v>
      </c>
      <c r="C15" s="157"/>
      <c r="D15" s="55"/>
      <c r="E15" s="55"/>
      <c r="F15" s="55"/>
      <c r="G15" s="55"/>
    </row>
    <row r="16" spans="1:7" ht="15" x14ac:dyDescent="0.4">
      <c r="A16" s="60" t="s">
        <v>20</v>
      </c>
      <c r="B16" s="61" t="s">
        <v>21</v>
      </c>
      <c r="C16" s="157"/>
      <c r="D16" s="55"/>
      <c r="E16" s="55"/>
      <c r="F16" s="55"/>
      <c r="G16" s="55"/>
    </row>
    <row r="17" spans="1:7" ht="15" x14ac:dyDescent="0.4">
      <c r="A17" s="60" t="s">
        <v>22</v>
      </c>
      <c r="B17" s="61" t="s">
        <v>23</v>
      </c>
      <c r="C17" s="157"/>
      <c r="D17" s="55"/>
      <c r="E17" s="55"/>
      <c r="F17" s="55"/>
      <c r="G17" s="55"/>
    </row>
    <row r="18" spans="1:7" ht="15.5" thickBot="1" x14ac:dyDescent="0.45">
      <c r="A18" s="64" t="s">
        <v>24</v>
      </c>
      <c r="B18" s="65" t="s">
        <v>25</v>
      </c>
      <c r="C18" s="158">
        <f>SUM(C14:C16)</f>
        <v>0</v>
      </c>
      <c r="D18" s="55"/>
      <c r="E18" s="55"/>
      <c r="F18" s="55"/>
      <c r="G18" s="55"/>
    </row>
    <row r="19" spans="1:7" ht="15" x14ac:dyDescent="0.4">
      <c r="A19" s="60" t="s">
        <v>26</v>
      </c>
      <c r="B19" s="61" t="s">
        <v>27</v>
      </c>
      <c r="C19" s="162"/>
      <c r="D19" s="55"/>
      <c r="E19" s="55"/>
      <c r="F19" s="55"/>
      <c r="G19" s="55"/>
    </row>
    <row r="20" spans="1:7" ht="15" x14ac:dyDescent="0.4">
      <c r="A20" s="60" t="s">
        <v>28</v>
      </c>
      <c r="B20" s="61" t="s">
        <v>29</v>
      </c>
      <c r="C20" s="162"/>
      <c r="D20" s="55"/>
      <c r="E20" s="55"/>
      <c r="F20" s="55"/>
      <c r="G20" s="55"/>
    </row>
    <row r="21" spans="1:7" ht="15" x14ac:dyDescent="0.4">
      <c r="A21" s="60" t="s">
        <v>30</v>
      </c>
      <c r="B21" s="61" t="s">
        <v>273</v>
      </c>
      <c r="C21" s="162"/>
      <c r="D21" s="55"/>
      <c r="E21" s="55"/>
      <c r="F21" s="55"/>
      <c r="G21" s="55"/>
    </row>
    <row r="22" spans="1:7" ht="15" x14ac:dyDescent="0.4">
      <c r="A22" s="60" t="s">
        <v>31</v>
      </c>
      <c r="B22" s="61" t="s">
        <v>274</v>
      </c>
      <c r="C22" s="162"/>
      <c r="D22" s="55"/>
      <c r="E22" s="55"/>
      <c r="F22" s="55"/>
      <c r="G22" s="55"/>
    </row>
    <row r="23" spans="1:7" ht="15" x14ac:dyDescent="0.4">
      <c r="A23" s="60" t="s">
        <v>33</v>
      </c>
      <c r="B23" s="61" t="s">
        <v>32</v>
      </c>
      <c r="C23" s="162"/>
      <c r="D23" s="55"/>
      <c r="E23" s="55"/>
      <c r="F23" s="55"/>
      <c r="G23" s="55"/>
    </row>
    <row r="24" spans="1:7" ht="15" x14ac:dyDescent="0.4">
      <c r="A24" s="60" t="s">
        <v>35</v>
      </c>
      <c r="B24" s="61" t="s">
        <v>34</v>
      </c>
      <c r="C24" s="162"/>
      <c r="D24" s="55"/>
      <c r="E24" s="55"/>
      <c r="F24" s="55"/>
      <c r="G24" s="55"/>
    </row>
    <row r="25" spans="1:7" ht="15.5" thickBot="1" x14ac:dyDescent="0.45">
      <c r="A25" s="64" t="s">
        <v>271</v>
      </c>
      <c r="B25" s="65" t="s">
        <v>272</v>
      </c>
      <c r="C25" s="158">
        <f>SUM(C19:C24)</f>
        <v>0</v>
      </c>
      <c r="D25" s="55"/>
      <c r="E25" s="55"/>
      <c r="F25" s="55"/>
      <c r="G25" s="55"/>
    </row>
    <row r="26" spans="1:7" ht="15" x14ac:dyDescent="0.4">
      <c r="A26" s="60" t="s">
        <v>36</v>
      </c>
      <c r="B26" s="61" t="s">
        <v>37</v>
      </c>
      <c r="C26" s="162"/>
      <c r="D26" s="55"/>
      <c r="E26" s="55"/>
      <c r="F26" s="55"/>
      <c r="G26" s="55"/>
    </row>
    <row r="27" spans="1:7" ht="15" x14ac:dyDescent="0.4">
      <c r="A27" s="60" t="s">
        <v>38</v>
      </c>
      <c r="B27" s="61" t="s">
        <v>39</v>
      </c>
      <c r="C27" s="162"/>
      <c r="D27" s="55"/>
      <c r="E27" s="55"/>
      <c r="F27" s="55"/>
      <c r="G27" s="55"/>
    </row>
    <row r="28" spans="1:7" ht="15" x14ac:dyDescent="0.4">
      <c r="A28" s="60" t="s">
        <v>40</v>
      </c>
      <c r="B28" s="61" t="s">
        <v>41</v>
      </c>
      <c r="C28" s="162"/>
      <c r="D28" s="55"/>
      <c r="E28" s="55"/>
      <c r="F28" s="55"/>
      <c r="G28" s="55"/>
    </row>
    <row r="29" spans="1:7" ht="15" x14ac:dyDescent="0.4">
      <c r="A29" s="60" t="s">
        <v>42</v>
      </c>
      <c r="B29" s="61" t="s">
        <v>43</v>
      </c>
      <c r="C29" s="162"/>
      <c r="D29" s="55"/>
      <c r="E29" s="55"/>
      <c r="F29" s="55"/>
      <c r="G29" s="55"/>
    </row>
    <row r="30" spans="1:7" ht="15.5" thickBot="1" x14ac:dyDescent="0.45">
      <c r="A30" s="64" t="s">
        <v>44</v>
      </c>
      <c r="B30" s="65" t="s">
        <v>45</v>
      </c>
      <c r="C30" s="158">
        <f>SUM(C26:C29)</f>
        <v>0</v>
      </c>
      <c r="D30" s="55"/>
      <c r="E30" s="55"/>
      <c r="F30" s="55"/>
      <c r="G30" s="55"/>
    </row>
    <row r="31" spans="1:7" ht="15.5" thickBot="1" x14ac:dyDescent="0.45">
      <c r="A31" s="64">
        <v>10</v>
      </c>
      <c r="B31" s="65" t="s">
        <v>46</v>
      </c>
      <c r="C31" s="163"/>
      <c r="D31" s="55"/>
      <c r="E31" s="55"/>
      <c r="F31" s="55"/>
      <c r="G31" s="55"/>
    </row>
    <row r="32" spans="1:7" ht="15.5" thickBot="1" x14ac:dyDescent="0.45">
      <c r="A32" s="64">
        <v>11</v>
      </c>
      <c r="B32" s="65" t="s">
        <v>47</v>
      </c>
      <c r="C32" s="163"/>
      <c r="D32" s="55"/>
      <c r="E32" s="55"/>
      <c r="F32" s="55"/>
      <c r="G32" s="55"/>
    </row>
    <row r="33" spans="1:7" ht="15.5" thickBot="1" x14ac:dyDescent="0.45">
      <c r="A33" s="67">
        <v>12</v>
      </c>
      <c r="B33" s="68" t="s">
        <v>261</v>
      </c>
      <c r="C33" s="163"/>
      <c r="D33" s="55"/>
      <c r="E33" s="55"/>
      <c r="F33" s="55"/>
      <c r="G33" s="55"/>
    </row>
    <row r="34" spans="1:7" ht="15.5" thickBot="1" x14ac:dyDescent="0.45">
      <c r="A34" s="64">
        <v>13</v>
      </c>
      <c r="B34" s="68" t="s">
        <v>259</v>
      </c>
      <c r="C34" s="163"/>
      <c r="D34" s="55"/>
      <c r="E34" s="55"/>
      <c r="F34" s="55"/>
      <c r="G34" s="55"/>
    </row>
    <row r="35" spans="1:7" ht="15.5" thickBot="1" x14ac:dyDescent="0.45">
      <c r="A35" s="64">
        <v>14</v>
      </c>
      <c r="B35" s="65" t="s">
        <v>48</v>
      </c>
      <c r="C35" s="163"/>
      <c r="D35" s="55"/>
      <c r="E35" s="55"/>
      <c r="F35" s="55"/>
      <c r="G35" s="55"/>
    </row>
    <row r="36" spans="1:7" ht="15.5" thickBot="1" x14ac:dyDescent="0.45">
      <c r="A36" s="67">
        <v>15</v>
      </c>
      <c r="B36" s="65" t="s">
        <v>49</v>
      </c>
      <c r="C36" s="163"/>
      <c r="D36" s="55"/>
      <c r="E36" s="55"/>
      <c r="F36" s="55"/>
      <c r="G36" s="55"/>
    </row>
    <row r="37" spans="1:7" ht="15.5" thickBot="1" x14ac:dyDescent="0.45">
      <c r="A37" s="64">
        <v>16</v>
      </c>
      <c r="B37" s="65" t="s">
        <v>50</v>
      </c>
      <c r="C37" s="164"/>
      <c r="D37" s="55"/>
      <c r="E37" s="55"/>
      <c r="F37" s="55"/>
      <c r="G37" s="55"/>
    </row>
    <row r="38" spans="1:7" ht="15" x14ac:dyDescent="0.4">
      <c r="A38" s="69"/>
      <c r="B38" s="69"/>
      <c r="C38" s="70"/>
      <c r="D38" s="55"/>
      <c r="E38" s="55"/>
      <c r="F38" s="55"/>
      <c r="G38" s="55"/>
    </row>
    <row r="39" spans="1:7" ht="15" x14ac:dyDescent="0.4">
      <c r="A39" s="71" t="s">
        <v>217</v>
      </c>
      <c r="B39" s="72"/>
      <c r="C39" s="73"/>
      <c r="D39" s="55"/>
      <c r="E39" s="55"/>
      <c r="F39" s="55"/>
      <c r="G39" s="55"/>
    </row>
    <row r="40" spans="1:7" ht="15" x14ac:dyDescent="0.4">
      <c r="A40" s="74"/>
      <c r="B40" s="69"/>
      <c r="C40" s="73"/>
      <c r="D40" s="55"/>
      <c r="E40" s="55"/>
      <c r="F40" s="55"/>
      <c r="G40" s="55"/>
    </row>
    <row r="41" spans="1:7" ht="21.5" x14ac:dyDescent="0.6">
      <c r="A41" s="173" t="s">
        <v>254</v>
      </c>
      <c r="B41" s="174"/>
      <c r="C41" s="174"/>
      <c r="D41" s="174"/>
      <c r="E41" s="174"/>
      <c r="F41" s="174"/>
      <c r="G41" s="174"/>
    </row>
    <row r="42" spans="1:7" ht="18.5" x14ac:dyDescent="0.5">
      <c r="A42" s="75">
        <v>1</v>
      </c>
      <c r="B42" s="76" t="s">
        <v>295</v>
      </c>
      <c r="C42" s="76"/>
      <c r="D42" s="76"/>
      <c r="E42" s="76"/>
      <c r="F42" s="55"/>
      <c r="G42" s="55"/>
    </row>
    <row r="43" spans="1:7" ht="18.5" x14ac:dyDescent="0.5">
      <c r="A43" s="76">
        <v>2</v>
      </c>
      <c r="B43" s="76" t="s">
        <v>296</v>
      </c>
      <c r="C43" s="55"/>
      <c r="D43" s="55"/>
      <c r="E43" s="55"/>
      <c r="F43" s="55"/>
      <c r="G43" s="55"/>
    </row>
    <row r="44" spans="1:7" ht="18.5" x14ac:dyDescent="0.5">
      <c r="A44" s="76"/>
      <c r="B44" s="77" t="s">
        <v>258</v>
      </c>
      <c r="C44" s="76"/>
      <c r="D44" s="76"/>
      <c r="E44" s="76"/>
      <c r="F44" s="76"/>
      <c r="G44" s="76"/>
    </row>
    <row r="45" spans="1:7" ht="18.5" x14ac:dyDescent="0.5">
      <c r="A45" s="76">
        <v>3</v>
      </c>
      <c r="B45" s="76" t="s">
        <v>260</v>
      </c>
      <c r="C45" s="76"/>
      <c r="D45" s="76"/>
      <c r="E45" s="76"/>
      <c r="F45" s="76"/>
      <c r="G45" s="76"/>
    </row>
    <row r="46" spans="1:7" ht="18.5" x14ac:dyDescent="0.5">
      <c r="A46" s="77">
        <v>4</v>
      </c>
      <c r="B46" s="77" t="s">
        <v>300</v>
      </c>
      <c r="C46" s="55"/>
      <c r="D46" s="55"/>
      <c r="E46" s="55"/>
      <c r="F46" s="55"/>
      <c r="G46" s="55"/>
    </row>
    <row r="47" spans="1:7" ht="13" x14ac:dyDescent="0.3">
      <c r="A47" s="3"/>
      <c r="B47" s="3"/>
      <c r="C47" s="4"/>
    </row>
    <row r="48" spans="1:7" ht="13" x14ac:dyDescent="0.3">
      <c r="A48" s="3"/>
      <c r="B48" s="3"/>
      <c r="C48" s="3"/>
    </row>
    <row r="49" spans="1:3" x14ac:dyDescent="0.25">
      <c r="A49" s="2"/>
      <c r="B49" s="2"/>
      <c r="C49" s="2"/>
    </row>
  </sheetData>
  <mergeCells count="1">
    <mergeCell ref="A41:G41"/>
  </mergeCells>
  <phoneticPr fontId="3" type="noConversion"/>
  <printOptions headings="1"/>
  <pageMargins left="0.7" right="0.7" top="1.25" bottom="1" header="0.5" footer="0.5"/>
  <pageSetup scale="60" orientation="portrait" verticalDpi="1200" r:id="rId1"/>
  <headerFooter>
    <oddHeader>&amp;C&amp;14&amp;K000000 2018 PERFORMANCE REPORT FOR MANAGEMENT
Schedule 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1"/>
  <sheetViews>
    <sheetView workbookViewId="0">
      <selection activeCell="B11" sqref="B11"/>
    </sheetView>
  </sheetViews>
  <sheetFormatPr defaultColWidth="9.08984375" defaultRowHeight="12.5" x14ac:dyDescent="0.25"/>
  <cols>
    <col min="1" max="1" width="5.08984375" style="2" customWidth="1"/>
    <col min="2" max="2" width="38.453125" style="2" customWidth="1"/>
    <col min="3" max="3" width="37" style="2" customWidth="1"/>
    <col min="4" max="4" width="24.81640625" style="2" customWidth="1"/>
    <col min="5" max="16384" width="9.08984375" style="2"/>
  </cols>
  <sheetData>
    <row r="1" spans="1:7" s="1" customFormat="1" ht="14.25" customHeight="1" thickBot="1" x14ac:dyDescent="0.3">
      <c r="A1" s="34" t="s">
        <v>52</v>
      </c>
      <c r="B1" s="35"/>
      <c r="C1" s="36" t="s">
        <v>53</v>
      </c>
      <c r="D1" s="36">
        <v>2022</v>
      </c>
    </row>
    <row r="2" spans="1:7" s="1" customFormat="1" ht="14.25" customHeight="1" x14ac:dyDescent="0.25">
      <c r="A2" s="37">
        <v>1</v>
      </c>
      <c r="B2" s="38" t="s">
        <v>54</v>
      </c>
      <c r="C2" s="38" t="s">
        <v>55</v>
      </c>
      <c r="D2" s="39" t="e">
        <f>SUM('Schedule 2'!C4/'Schedule 2'!C11)</f>
        <v>#DIV/0!</v>
      </c>
    </row>
    <row r="3" spans="1:7" s="1" customFormat="1" ht="14.25" customHeight="1" x14ac:dyDescent="0.25">
      <c r="A3" s="40">
        <f>A2+1</f>
        <v>2</v>
      </c>
      <c r="B3" s="41" t="s">
        <v>56</v>
      </c>
      <c r="C3" s="41" t="s">
        <v>57</v>
      </c>
      <c r="D3" s="42" t="e">
        <f>'Schedule 2'!C30/('Schedule 2'!C4-'Schedule 2'!C11)</f>
        <v>#DIV/0!</v>
      </c>
    </row>
    <row r="4" spans="1:7" s="1" customFormat="1" ht="14.25" customHeight="1" x14ac:dyDescent="0.25">
      <c r="A4" s="40">
        <f t="shared" ref="A4:A27" si="0">A3+1</f>
        <v>3</v>
      </c>
      <c r="B4" s="41" t="s">
        <v>58</v>
      </c>
      <c r="C4" s="41" t="s">
        <v>218</v>
      </c>
      <c r="D4" s="42" t="e">
        <f>'Schedule 1'!C57/'Schedule 2'!C30</f>
        <v>#DIV/0!</v>
      </c>
    </row>
    <row r="5" spans="1:7" s="1" customFormat="1" ht="14.25" customHeight="1" x14ac:dyDescent="0.25">
      <c r="A5" s="40">
        <f t="shared" si="0"/>
        <v>4</v>
      </c>
      <c r="B5" s="41" t="s">
        <v>59</v>
      </c>
      <c r="C5" s="41" t="s">
        <v>60</v>
      </c>
      <c r="D5" s="42" t="e">
        <f>'Schedule 1'!C12/'Schedule 2'!C7</f>
        <v>#DIV/0!</v>
      </c>
    </row>
    <row r="6" spans="1:7" s="1" customFormat="1" ht="14.25" customHeight="1" x14ac:dyDescent="0.25">
      <c r="A6" s="40">
        <f t="shared" si="0"/>
        <v>5</v>
      </c>
      <c r="B6" s="41" t="s">
        <v>61</v>
      </c>
      <c r="C6" s="41" t="s">
        <v>62</v>
      </c>
      <c r="D6" s="42" t="e">
        <f>'Schedule 1'!C12/'Schedule 2'!C9</f>
        <v>#DIV/0!</v>
      </c>
    </row>
    <row r="7" spans="1:7" s="1" customFormat="1" ht="13.5" customHeight="1" x14ac:dyDescent="0.4">
      <c r="A7" s="40">
        <f>A6+1</f>
        <v>6</v>
      </c>
      <c r="B7" s="43" t="s">
        <v>223</v>
      </c>
      <c r="C7" s="43" t="s">
        <v>219</v>
      </c>
      <c r="D7" s="44" t="e">
        <f>SUM('Schedule 2'!C26/('Schedule 1'!C57/365))</f>
        <v>#DIV/0!</v>
      </c>
      <c r="F7" s="2"/>
      <c r="G7" s="2"/>
    </row>
    <row r="8" spans="1:7" s="1" customFormat="1" ht="28.5" customHeight="1" x14ac:dyDescent="0.4">
      <c r="A8" s="40">
        <f t="shared" si="0"/>
        <v>7</v>
      </c>
      <c r="B8" s="46" t="s">
        <v>224</v>
      </c>
      <c r="C8" s="43" t="s">
        <v>220</v>
      </c>
      <c r="D8" s="45" t="e">
        <f>('Schedule 2'!C27/('Schedule 1'!C57/365))</f>
        <v>#DIV/0!</v>
      </c>
      <c r="F8" s="2"/>
      <c r="G8" s="2"/>
    </row>
    <row r="9" spans="1:7" s="1" customFormat="1" ht="28.5" customHeight="1" x14ac:dyDescent="0.4">
      <c r="A9" s="40">
        <f t="shared" si="0"/>
        <v>8</v>
      </c>
      <c r="B9" s="46" t="s">
        <v>225</v>
      </c>
      <c r="C9" s="43" t="s">
        <v>221</v>
      </c>
      <c r="D9" s="45" t="e">
        <f>('Schedule 2'!C28/('Schedule 1'!C57/365))</f>
        <v>#DIV/0!</v>
      </c>
      <c r="F9" s="2"/>
      <c r="G9" s="2"/>
    </row>
    <row r="10" spans="1:7" s="1" customFormat="1" ht="27" customHeight="1" x14ac:dyDescent="0.4">
      <c r="A10" s="40">
        <f t="shared" si="0"/>
        <v>9</v>
      </c>
      <c r="B10" s="46" t="s">
        <v>226</v>
      </c>
      <c r="C10" s="43" t="s">
        <v>222</v>
      </c>
      <c r="D10" s="45" t="e">
        <f>('Schedule 2'!C30/('Schedule 1'!C57/365))</f>
        <v>#DIV/0!</v>
      </c>
      <c r="G10" s="2"/>
    </row>
    <row r="11" spans="1:7" s="1" customFormat="1" ht="14.25" customHeight="1" x14ac:dyDescent="0.25">
      <c r="A11" s="40">
        <f t="shared" si="0"/>
        <v>10</v>
      </c>
      <c r="B11" s="41" t="s">
        <v>227</v>
      </c>
      <c r="C11" s="41" t="s">
        <v>229</v>
      </c>
      <c r="D11" s="45" t="e">
        <f>('Schedule 2'!C3/('Schedule 1'!C12/365))</f>
        <v>#DIV/0!</v>
      </c>
      <c r="G11" s="2"/>
    </row>
    <row r="12" spans="1:7" s="1" customFormat="1" ht="14.25" customHeight="1" x14ac:dyDescent="0.25">
      <c r="A12" s="40">
        <v>11</v>
      </c>
      <c r="B12" s="47" t="s">
        <v>228</v>
      </c>
      <c r="C12" s="41" t="s">
        <v>230</v>
      </c>
      <c r="D12" s="45" t="e">
        <f>SUM('Schedule 2'!C10/('Schedule 1'!C12/365))</f>
        <v>#DIV/0!</v>
      </c>
      <c r="G12" s="2"/>
    </row>
    <row r="13" spans="1:7" s="1" customFormat="1" ht="14.25" customHeight="1" x14ac:dyDescent="0.25">
      <c r="A13" s="40">
        <f t="shared" si="0"/>
        <v>12</v>
      </c>
      <c r="B13" s="47" t="s">
        <v>231</v>
      </c>
      <c r="C13" s="41" t="s">
        <v>232</v>
      </c>
      <c r="D13" s="45" t="e">
        <f>SUM(D10+D11)-D12</f>
        <v>#DIV/0!</v>
      </c>
      <c r="G13" s="2"/>
    </row>
    <row r="14" spans="1:7" s="1" customFormat="1" ht="14.25" customHeight="1" x14ac:dyDescent="0.25">
      <c r="A14" s="40">
        <f t="shared" si="0"/>
        <v>13</v>
      </c>
      <c r="B14" s="41" t="s">
        <v>63</v>
      </c>
      <c r="C14" s="41" t="s">
        <v>249</v>
      </c>
      <c r="D14" s="48" t="e">
        <f>'Schedule 1'!C12/'Schedule 2'!C18</f>
        <v>#DIV/0!</v>
      </c>
    </row>
    <row r="15" spans="1:7" s="1" customFormat="1" ht="14.25" customHeight="1" x14ac:dyDescent="0.25">
      <c r="A15" s="40">
        <f t="shared" si="0"/>
        <v>14</v>
      </c>
      <c r="B15" s="41" t="s">
        <v>64</v>
      </c>
      <c r="C15" s="41" t="s">
        <v>250</v>
      </c>
      <c r="D15" s="48" t="e">
        <f>'Schedule 1'!C12/('Schedule 2'!C16+'Schedule 2'!C17)</f>
        <v>#DIV/0!</v>
      </c>
    </row>
    <row r="16" spans="1:7" s="1" customFormat="1" ht="14.25" customHeight="1" x14ac:dyDescent="0.25">
      <c r="A16" s="40">
        <f t="shared" si="0"/>
        <v>15</v>
      </c>
      <c r="B16" s="41" t="s">
        <v>65</v>
      </c>
      <c r="C16" s="41" t="s">
        <v>251</v>
      </c>
      <c r="D16" s="48" t="e">
        <f>'Schedule 2'!C7/'Schedule 2'!C18</f>
        <v>#DIV/0!</v>
      </c>
    </row>
    <row r="17" spans="1:5" s="1" customFormat="1" ht="14.25" customHeight="1" x14ac:dyDescent="0.25">
      <c r="A17" s="40">
        <f t="shared" si="0"/>
        <v>16</v>
      </c>
      <c r="B17" s="41" t="s">
        <v>277</v>
      </c>
      <c r="C17" s="41"/>
      <c r="D17" s="48" t="e">
        <f>'Schedule 1'!C79/'Schedule 2'!C18</f>
        <v>#DIV/0!</v>
      </c>
    </row>
    <row r="18" spans="1:5" s="1" customFormat="1" ht="14.25" customHeight="1" x14ac:dyDescent="0.25">
      <c r="A18" s="40">
        <f t="shared" si="0"/>
        <v>17</v>
      </c>
      <c r="B18" s="41" t="s">
        <v>269</v>
      </c>
      <c r="C18" s="41"/>
      <c r="D18" s="48" t="e">
        <f>'Schedule 1'!C79/('Schedule 2'!C16+'Schedule 2'!C17)</f>
        <v>#DIV/0!</v>
      </c>
    </row>
    <row r="19" spans="1:5" s="1" customFormat="1" ht="14.25" customHeight="1" x14ac:dyDescent="0.25">
      <c r="A19" s="40">
        <f t="shared" si="0"/>
        <v>18</v>
      </c>
      <c r="B19" s="41" t="s">
        <v>66</v>
      </c>
      <c r="C19" s="41" t="s">
        <v>252</v>
      </c>
      <c r="D19" s="49" t="e">
        <f>'Schedule 2'!C19/'Schedule 1'!C12</f>
        <v>#DIV/0!</v>
      </c>
    </row>
    <row r="20" spans="1:5" s="1" customFormat="1" ht="14.25" customHeight="1" x14ac:dyDescent="0.25">
      <c r="A20" s="40">
        <f t="shared" si="0"/>
        <v>19</v>
      </c>
      <c r="B20" s="41" t="s">
        <v>67</v>
      </c>
      <c r="C20" s="41" t="s">
        <v>253</v>
      </c>
      <c r="D20" s="49" t="e">
        <f>'Schedule 2'!C25/'Schedule 1'!C12</f>
        <v>#DIV/0!</v>
      </c>
    </row>
    <row r="21" spans="1:5" s="1" customFormat="1" ht="14.25" customHeight="1" x14ac:dyDescent="0.25">
      <c r="A21" s="40">
        <f t="shared" si="0"/>
        <v>20</v>
      </c>
      <c r="B21" s="41" t="s">
        <v>68</v>
      </c>
      <c r="C21" s="41" t="s">
        <v>69</v>
      </c>
      <c r="D21" s="49" t="e">
        <f>'Schedule 1'!C74/('Schedule 2'!C9-'Schedule 2'!C13)</f>
        <v>#DIV/0!</v>
      </c>
    </row>
    <row r="22" spans="1:5" s="1" customFormat="1" ht="15.75" customHeight="1" x14ac:dyDescent="0.4">
      <c r="A22" s="40">
        <f t="shared" si="0"/>
        <v>21</v>
      </c>
      <c r="B22" s="43" t="s">
        <v>236</v>
      </c>
      <c r="C22" s="43" t="s">
        <v>237</v>
      </c>
      <c r="D22" s="49" t="e">
        <f>'Schedule 1'!C74/'Schedule 2'!C9</f>
        <v>#DIV/0!</v>
      </c>
    </row>
    <row r="23" spans="1:5" s="1" customFormat="1" ht="13.5" customHeight="1" x14ac:dyDescent="0.4">
      <c r="A23" s="40">
        <f t="shared" si="0"/>
        <v>22</v>
      </c>
      <c r="B23" s="43" t="s">
        <v>70</v>
      </c>
      <c r="C23" s="43" t="s">
        <v>71</v>
      </c>
      <c r="D23" s="49" t="e">
        <f>'Schedule 1'!C74/'Schedule 2'!C7</f>
        <v>#DIV/0!</v>
      </c>
    </row>
    <row r="24" spans="1:5" s="1" customFormat="1" ht="27.75" customHeight="1" x14ac:dyDescent="0.4">
      <c r="A24" s="40">
        <f t="shared" si="0"/>
        <v>23</v>
      </c>
      <c r="B24" s="43" t="s">
        <v>72</v>
      </c>
      <c r="C24" s="43" t="s">
        <v>73</v>
      </c>
      <c r="D24" s="49" t="e">
        <f>'Schedule 1'!C55/'Schedule 1'!C12</f>
        <v>#DIV/0!</v>
      </c>
    </row>
    <row r="25" spans="1:5" s="1" customFormat="1" ht="30" customHeight="1" x14ac:dyDescent="0.4">
      <c r="A25" s="40">
        <f t="shared" si="0"/>
        <v>24</v>
      </c>
      <c r="B25" s="50" t="s">
        <v>74</v>
      </c>
      <c r="C25" s="50" t="s">
        <v>75</v>
      </c>
      <c r="D25" s="51" t="e">
        <f>'Schedule 1'!C38/'Schedule 1'!C12</f>
        <v>#DIV/0!</v>
      </c>
    </row>
    <row r="26" spans="1:5" s="1" customFormat="1" ht="15" customHeight="1" x14ac:dyDescent="0.25">
      <c r="A26" s="40">
        <f t="shared" si="0"/>
        <v>25</v>
      </c>
      <c r="B26" s="41" t="s">
        <v>215</v>
      </c>
      <c r="C26" s="41" t="s">
        <v>216</v>
      </c>
      <c r="D26" s="52" t="e">
        <f>'Schedule 2'!C13/('Schedule 2'!C9-'Schedule 2'!C13)</f>
        <v>#DIV/0!</v>
      </c>
    </row>
    <row r="27" spans="1:5" ht="60" x14ac:dyDescent="0.25">
      <c r="A27" s="40">
        <f t="shared" si="0"/>
        <v>26</v>
      </c>
      <c r="B27" s="41" t="s">
        <v>276</v>
      </c>
      <c r="C27" s="41" t="s">
        <v>275</v>
      </c>
      <c r="D27" s="52" t="e">
        <f>'Schedule 2'!C21/'Schedule 2'!C14</f>
        <v>#DIV/0!</v>
      </c>
    </row>
    <row r="28" spans="1:5" s="6" customFormat="1" ht="28.5" customHeight="1" x14ac:dyDescent="0.3">
      <c r="A28" s="3"/>
      <c r="B28" s="3"/>
      <c r="C28" s="4"/>
      <c r="D28" s="3"/>
      <c r="E28" s="5"/>
    </row>
    <row r="29" spans="1:5" ht="13" x14ac:dyDescent="0.3">
      <c r="A29" s="3"/>
      <c r="B29" s="3"/>
      <c r="C29" s="3"/>
      <c r="D29" s="3"/>
    </row>
    <row r="31" spans="1:5" ht="13" x14ac:dyDescent="0.3">
      <c r="B31" s="16"/>
    </row>
  </sheetData>
  <sheetProtection formatCells="0" formatColumns="0" formatRows="0" insertColumns="0" insertRows="0" insertHyperlinks="0" deleteColumns="0" deleteRows="0" sort="0" autoFilter="0" pivotTables="0"/>
  <phoneticPr fontId="3" type="noConversion"/>
  <pageMargins left="0.7" right="0.7" top="0.75" bottom="0.75" header="0.5" footer="0.5"/>
  <pageSetup orientation="landscape" r:id="rId1"/>
  <headerFooter>
    <oddHeader>&amp;C&amp;14&amp;K000000 2016 PERFORMANCE REPORT FOR MANAGEMENT
Operating Ratios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8"/>
  <sheetViews>
    <sheetView workbookViewId="0">
      <selection activeCell="A3" sqref="A3"/>
    </sheetView>
  </sheetViews>
  <sheetFormatPr defaultColWidth="9.08984375" defaultRowHeight="12.5" x14ac:dyDescent="0.25"/>
  <cols>
    <col min="1" max="1" width="44.08984375" style="2" customWidth="1"/>
    <col min="2" max="2" width="96.81640625" style="2" customWidth="1"/>
    <col min="3" max="16384" width="9.08984375" style="2"/>
  </cols>
  <sheetData>
    <row r="1" spans="1:11" s="14" customFormat="1" ht="31.5" customHeight="1" thickBot="1" x14ac:dyDescent="0.4">
      <c r="A1" s="17" t="s">
        <v>212</v>
      </c>
      <c r="B1" s="18"/>
      <c r="C1" s="13"/>
      <c r="D1" s="13"/>
      <c r="E1" s="13"/>
      <c r="F1" s="13"/>
      <c r="G1" s="13"/>
      <c r="H1" s="13"/>
      <c r="I1" s="13"/>
      <c r="J1" s="13"/>
      <c r="K1" s="13"/>
    </row>
    <row r="2" spans="1:11" s="7" customFormat="1" ht="21.75" customHeight="1" thickBot="1" x14ac:dyDescent="0.35">
      <c r="A2" s="19" t="s">
        <v>213</v>
      </c>
      <c r="B2" s="20" t="s">
        <v>214</v>
      </c>
    </row>
    <row r="3" spans="1:11" ht="105" x14ac:dyDescent="0.25">
      <c r="A3" s="21" t="s">
        <v>54</v>
      </c>
      <c r="B3" s="22" t="s">
        <v>278</v>
      </c>
    </row>
    <row r="4" spans="1:11" ht="60" x14ac:dyDescent="0.25">
      <c r="A4" s="23" t="s">
        <v>56</v>
      </c>
      <c r="B4" s="22" t="s">
        <v>279</v>
      </c>
    </row>
    <row r="5" spans="1:11" ht="89.5" customHeight="1" x14ac:dyDescent="0.25">
      <c r="A5" s="24" t="s">
        <v>58</v>
      </c>
      <c r="B5" s="25" t="s">
        <v>280</v>
      </c>
    </row>
    <row r="6" spans="1:11" ht="45" customHeight="1" x14ac:dyDescent="0.25">
      <c r="A6" s="23" t="s">
        <v>238</v>
      </c>
      <c r="B6" s="22" t="s">
        <v>281</v>
      </c>
    </row>
    <row r="7" spans="1:11" s="7" customFormat="1" ht="45" x14ac:dyDescent="0.3">
      <c r="A7" s="26" t="s">
        <v>61</v>
      </c>
      <c r="B7" s="27" t="s">
        <v>282</v>
      </c>
    </row>
    <row r="8" spans="1:11" s="7" customFormat="1" ht="30" x14ac:dyDescent="0.3">
      <c r="A8" s="23" t="s">
        <v>241</v>
      </c>
      <c r="B8" s="28" t="s">
        <v>283</v>
      </c>
    </row>
    <row r="9" spans="1:11" s="7" customFormat="1" ht="33" x14ac:dyDescent="0.3">
      <c r="A9" s="23" t="s">
        <v>242</v>
      </c>
      <c r="B9" s="28" t="s">
        <v>284</v>
      </c>
    </row>
    <row r="10" spans="1:11" ht="30" x14ac:dyDescent="0.25">
      <c r="A10" s="23" t="s">
        <v>243</v>
      </c>
      <c r="B10" s="28" t="s">
        <v>285</v>
      </c>
    </row>
    <row r="11" spans="1:11" ht="30" x14ac:dyDescent="0.25">
      <c r="A11" s="23" t="s">
        <v>244</v>
      </c>
      <c r="B11" s="28" t="s">
        <v>286</v>
      </c>
    </row>
    <row r="12" spans="1:11" ht="45" x14ac:dyDescent="0.4">
      <c r="A12" s="23" t="s">
        <v>245</v>
      </c>
      <c r="B12" s="29" t="s">
        <v>287</v>
      </c>
    </row>
    <row r="13" spans="1:11" ht="30" x14ac:dyDescent="0.25">
      <c r="A13" s="30" t="s">
        <v>246</v>
      </c>
      <c r="B13" s="28" t="s">
        <v>248</v>
      </c>
    </row>
    <row r="14" spans="1:11" ht="30" x14ac:dyDescent="0.25">
      <c r="A14" s="30" t="s">
        <v>247</v>
      </c>
      <c r="B14" s="28" t="s">
        <v>288</v>
      </c>
    </row>
    <row r="15" spans="1:11" ht="30" x14ac:dyDescent="0.25">
      <c r="A15" s="30" t="s">
        <v>68</v>
      </c>
      <c r="B15" s="22" t="s">
        <v>289</v>
      </c>
    </row>
    <row r="16" spans="1:11" ht="30" x14ac:dyDescent="0.25">
      <c r="A16" s="31" t="s">
        <v>239</v>
      </c>
      <c r="B16" s="32" t="s">
        <v>290</v>
      </c>
    </row>
    <row r="17" spans="1:3" ht="30" x14ac:dyDescent="0.25">
      <c r="A17" s="30" t="s">
        <v>70</v>
      </c>
      <c r="B17" s="22" t="s">
        <v>291</v>
      </c>
    </row>
    <row r="18" spans="1:3" ht="30" x14ac:dyDescent="0.25">
      <c r="A18" s="33" t="s">
        <v>240</v>
      </c>
      <c r="B18" s="25" t="s">
        <v>292</v>
      </c>
      <c r="C18" s="15"/>
    </row>
  </sheetData>
  <sheetProtection algorithmName="SHA-512" hashValue="195atfqdPD7HL7I0JmyxYTKHyxOn0JBoRdN8ZVaXhAfUga7QRiwhExROTqUI2f1zlW0vxwj69z72BaP8cXNkZw==" saltValue="dyz7Rdoift1bNyeBadwoiQ==" spinCount="100000" sheet="1" formatCells="0" formatColumns="0" formatRows="0" insertColumns="0" insertRows="0" insertHyperlinks="0" deleteColumns="0" deleteRows="0" sort="0" autoFilter="0" pivotTables="0"/>
  <phoneticPr fontId="3" type="noConversion"/>
  <pageMargins left="0.7" right="0.7" top="0.75" bottom="0.75" header="0.5" footer="0.5"/>
  <pageSetup scale="87" fitToHeight="2"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38b13a1-24d3-4925-ab7b-05b514a32c0b">
      <Terms xmlns="http://schemas.microsoft.com/office/infopath/2007/PartnerControls"/>
    </lcf76f155ced4ddcb4097134ff3c332f>
    <TaxCatchAll xmlns="8d09bb63-ef6e-486e-a7cf-04eec597bd8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3DEF09074BB3F439B300A765EC0A110" ma:contentTypeVersion="12" ma:contentTypeDescription="Create a new document." ma:contentTypeScope="" ma:versionID="3eb0bb11ffed53c1e9005f419b0e7166">
  <xsd:schema xmlns:xsd="http://www.w3.org/2001/XMLSchema" xmlns:xs="http://www.w3.org/2001/XMLSchema" xmlns:p="http://schemas.microsoft.com/office/2006/metadata/properties" xmlns:ns2="038b13a1-24d3-4925-ab7b-05b514a32c0b" xmlns:ns3="8d09bb63-ef6e-486e-a7cf-04eec597bd85" targetNamespace="http://schemas.microsoft.com/office/2006/metadata/properties" ma:root="true" ma:fieldsID="12e2c8d4d0ab6cb4187e31b0eda3d7fd" ns2:_="" ns3:_="">
    <xsd:import namespace="038b13a1-24d3-4925-ab7b-05b514a32c0b"/>
    <xsd:import namespace="8d09bb63-ef6e-486e-a7cf-04eec597bd8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8b13a1-24d3-4925-ab7b-05b514a32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3e05a53-fe75-4607-a483-ea519ba0d9b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09bb63-ef6e-486e-a7cf-04eec597bd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1693bde-e7c0-4d61-bb56-cfcfbe57b488}" ma:internalName="TaxCatchAll" ma:showField="CatchAllData" ma:web="8d09bb63-ef6e-486e-a7cf-04eec597bd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F5891F-55A3-43B0-A94B-B824CBA8BB51}">
  <ds:schemaRefs>
    <ds:schemaRef ds:uri="http://schemas.microsoft.com/office/2006/metadata/properties"/>
    <ds:schemaRef ds:uri="http://schemas.microsoft.com/office/infopath/2007/PartnerControls"/>
    <ds:schemaRef ds:uri="7d0fbf7a-5fb0-40f9-b583-a0fa84e2bbd0"/>
    <ds:schemaRef ds:uri="79191571-0361-4d19-8e20-3788db923672"/>
  </ds:schemaRefs>
</ds:datastoreItem>
</file>

<file path=customXml/itemProps2.xml><?xml version="1.0" encoding="utf-8"?>
<ds:datastoreItem xmlns:ds="http://schemas.openxmlformats.org/officeDocument/2006/customXml" ds:itemID="{3B3CD2C1-1EAC-488B-9C93-93FA4A991515}"/>
</file>

<file path=customXml/itemProps3.xml><?xml version="1.0" encoding="utf-8"?>
<ds:datastoreItem xmlns:ds="http://schemas.openxmlformats.org/officeDocument/2006/customXml" ds:itemID="{821F0AC3-6DF4-4BFB-A19E-6AA4B387AD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vt:lpstr>
      <vt:lpstr>Schedule 1</vt:lpstr>
      <vt:lpstr>Schedule 2</vt:lpstr>
      <vt:lpstr>Operating Ratios</vt:lpstr>
      <vt:lpstr>Ratio Descrip</vt:lpstr>
      <vt:lpstr>'Operating Ratios'!Print_Area</vt:lpstr>
      <vt:lpstr>'Schedule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Kyra Slocum</dc:creator>
  <cp:lastModifiedBy>Kyra Slocum</cp:lastModifiedBy>
  <cp:lastPrinted>2018-03-30T11:47:42Z</cp:lastPrinted>
  <dcterms:created xsi:type="dcterms:W3CDTF">2015-06-15T20:52:31Z</dcterms:created>
  <dcterms:modified xsi:type="dcterms:W3CDTF">2024-03-20T17:45:50Z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0x01010023DEF09074BB3F439B300A765EC0A110</vt:lpwstr>
  </property>
  <property fmtid="{D5CDD505-2E9C-101B-9397-08002B2CF9AE}" pid="3" name="MediaServiceImageTags">
    <vt:lpwstr/>
  </property>
</Properties>
</file>